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iredumbleton/Documents/Accentive/Client data/2021 CoR Diagnostic census/"/>
    </mc:Choice>
  </mc:AlternateContent>
  <xr:revisionPtr revIDLastSave="0" documentId="13_ncr:1_{946EA5F7-7FF5-A048-81BA-455E0F52366C}" xr6:coauthVersionLast="47" xr6:coauthVersionMax="47" xr10:uidLastSave="{00000000-0000-0000-0000-000000000000}"/>
  <bookViews>
    <workbookView xWindow="0" yWindow="500" windowWidth="51200" windowHeight="28300" xr2:uid="{09E53BBB-BF24-EC48-8459-C6F668F4D210}"/>
  </bookViews>
  <sheets>
    <sheet name="Index" sheetId="2" r:id="rId1"/>
    <sheet name="1. Establishment (Posts)" sheetId="3" r:id="rId2"/>
    <sheet name="2. Establishment (WTE)" sheetId="4" r:id="rId3"/>
    <sheet name="3. Vacancy rate" sheetId="5" r:id="rId4"/>
  </sheets>
  <definedNames>
    <definedName name="_xlnm._FilterDatabase" localSheetId="1" hidden="1">'1. Establishment (Posts)'!$A$13:$T$47</definedName>
    <definedName name="_xlnm._FilterDatabase" localSheetId="2" hidden="1">'2. Establishment (WTE)'!$A$13:$T$72</definedName>
    <definedName name="_xlnm._FilterDatabase" localSheetId="3" hidden="1">'3. Vacancy rate'!$A$13:$U$65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5" i="5" l="1"/>
  <c r="U65" i="5" s="1"/>
  <c r="S64" i="5"/>
  <c r="U64" i="5" s="1"/>
  <c r="S62" i="5"/>
  <c r="U62" i="5" s="1"/>
  <c r="S63" i="5"/>
  <c r="U63" i="5" s="1"/>
  <c r="S61" i="5"/>
  <c r="U61" i="5" s="1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S56" i="5"/>
  <c r="U56" i="5" s="1"/>
  <c r="S55" i="5"/>
  <c r="U55" i="5" s="1"/>
  <c r="S54" i="5"/>
  <c r="U54" i="5" s="1"/>
  <c r="S59" i="5"/>
  <c r="U59" i="5" s="1"/>
  <c r="S52" i="5"/>
  <c r="U52" i="5" s="1"/>
  <c r="S31" i="5"/>
  <c r="U31" i="5" s="1"/>
  <c r="S44" i="5"/>
  <c r="U44" i="5" s="1"/>
  <c r="S43" i="5"/>
  <c r="U43" i="5" s="1"/>
  <c r="S39" i="5"/>
  <c r="U39" i="5" s="1"/>
  <c r="S35" i="5"/>
  <c r="U35" i="5" s="1"/>
  <c r="S46" i="5"/>
  <c r="U46" i="5" s="1"/>
  <c r="S41" i="5"/>
  <c r="U41" i="5" s="1"/>
  <c r="S37" i="5"/>
  <c r="U37" i="5" s="1"/>
  <c r="S36" i="5"/>
  <c r="U36" i="5" s="1"/>
  <c r="S34" i="5"/>
  <c r="U34" i="5" s="1"/>
  <c r="S26" i="5"/>
  <c r="U26" i="5" s="1"/>
  <c r="S25" i="5"/>
  <c r="U25" i="5" s="1"/>
  <c r="S17" i="5"/>
  <c r="U17" i="5" s="1"/>
  <c r="S15" i="5"/>
  <c r="U15" i="5" s="1"/>
  <c r="S33" i="5"/>
  <c r="U33" i="5" s="1"/>
  <c r="S32" i="5"/>
  <c r="U32" i="5" s="1"/>
  <c r="S23" i="5"/>
  <c r="U23" i="5" s="1"/>
  <c r="S16" i="5"/>
  <c r="U16" i="5" s="1"/>
  <c r="S40" i="5"/>
  <c r="U40" i="5" s="1"/>
  <c r="S38" i="5"/>
  <c r="U38" i="5" s="1"/>
  <c r="S20" i="5"/>
  <c r="U20" i="5" s="1"/>
  <c r="S22" i="5"/>
  <c r="U22" i="5" s="1"/>
  <c r="S21" i="5"/>
  <c r="U21" i="5" s="1"/>
  <c r="S45" i="5"/>
  <c r="U45" i="5" s="1"/>
  <c r="S28" i="5"/>
  <c r="U28" i="5" s="1"/>
  <c r="S51" i="5"/>
  <c r="U51" i="5" s="1"/>
  <c r="S50" i="5"/>
  <c r="U50" i="5" s="1"/>
  <c r="S48" i="5"/>
  <c r="U48" i="5" s="1"/>
  <c r="S14" i="5"/>
  <c r="S18" i="5"/>
  <c r="S19" i="5"/>
  <c r="S24" i="5"/>
  <c r="S27" i="5"/>
  <c r="S29" i="5"/>
  <c r="S30" i="5"/>
  <c r="S42" i="5"/>
  <c r="S47" i="5"/>
  <c r="S49" i="5"/>
  <c r="S53" i="5"/>
  <c r="S57" i="5"/>
  <c r="S58" i="5"/>
  <c r="S60" i="5"/>
  <c r="F10" i="5"/>
  <c r="F9" i="5"/>
  <c r="F8" i="5"/>
  <c r="F6" i="5"/>
  <c r="F5" i="5"/>
  <c r="F4" i="5"/>
  <c r="U7" i="5" l="1"/>
  <c r="S72" i="4"/>
  <c r="S71" i="4"/>
  <c r="S69" i="4"/>
  <c r="S70" i="4"/>
  <c r="S68" i="4"/>
  <c r="S63" i="4"/>
  <c r="S62" i="4"/>
  <c r="S61" i="4"/>
  <c r="S66" i="4"/>
  <c r="S59" i="4"/>
  <c r="S35" i="4"/>
  <c r="S50" i="4"/>
  <c r="S49" i="4"/>
  <c r="S44" i="4"/>
  <c r="S40" i="4"/>
  <c r="S34" i="4"/>
  <c r="S27" i="4"/>
  <c r="S52" i="4"/>
  <c r="S47" i="4"/>
  <c r="S42" i="4"/>
  <c r="S41" i="4"/>
  <c r="S39" i="4"/>
  <c r="S31" i="4"/>
  <c r="S30" i="4"/>
  <c r="S26" i="4" l="1"/>
  <c r="S25" i="4"/>
  <c r="S1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S15" i="4"/>
  <c r="S37" i="4"/>
  <c r="S36" i="4"/>
  <c r="S23" i="4"/>
  <c r="S16" i="4"/>
  <c r="S46" i="4"/>
  <c r="S45" i="4"/>
  <c r="S43" i="4"/>
  <c r="S38" i="4"/>
  <c r="S20" i="4"/>
  <c r="S22" i="4"/>
  <c r="S21" i="4"/>
  <c r="S51" i="4"/>
  <c r="S29" i="4"/>
  <c r="S57" i="4"/>
  <c r="S56" i="4"/>
  <c r="S54" i="4"/>
  <c r="S24" i="4"/>
  <c r="S28" i="4"/>
  <c r="S32" i="4"/>
  <c r="S33" i="4"/>
  <c r="S48" i="4"/>
  <c r="S53" i="4"/>
  <c r="S55" i="4"/>
  <c r="S58" i="4"/>
  <c r="S60" i="4"/>
  <c r="S64" i="4"/>
  <c r="S65" i="4"/>
  <c r="S67" i="4"/>
  <c r="S14" i="4"/>
  <c r="S18" i="4"/>
  <c r="S19" i="4"/>
  <c r="F10" i="4"/>
  <c r="F9" i="4"/>
  <c r="F8" i="4"/>
  <c r="F6" i="4"/>
  <c r="F5" i="4"/>
  <c r="F4" i="4"/>
  <c r="S47" i="3" l="1"/>
  <c r="S46" i="3"/>
  <c r="S42" i="3"/>
  <c r="S41" i="3"/>
  <c r="S40" i="3"/>
  <c r="S39" i="3"/>
  <c r="S44" i="3"/>
  <c r="S24" i="3"/>
  <c r="S33" i="3"/>
  <c r="S32" i="3"/>
  <c r="S29" i="3"/>
  <c r="S27" i="3"/>
  <c r="S34" i="3"/>
  <c r="S31" i="3"/>
  <c r="S28" i="3"/>
  <c r="S26" i="3"/>
  <c r="S20" i="3"/>
  <c r="S17" i="3"/>
  <c r="S15" i="3"/>
  <c r="S25" i="3"/>
  <c r="S16" i="3"/>
  <c r="S30" i="3"/>
  <c r="S19" i="3"/>
  <c r="S35" i="3"/>
  <c r="S37" i="3"/>
  <c r="S22" i="3"/>
  <c r="S14" i="3"/>
  <c r="S21" i="3"/>
  <c r="S23" i="3"/>
  <c r="S36" i="3"/>
  <c r="S38" i="3"/>
  <c r="S43" i="3"/>
  <c r="S45" i="3"/>
  <c r="S1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F10" i="3"/>
  <c r="F9" i="3"/>
  <c r="F8" i="3"/>
  <c r="F6" i="3"/>
  <c r="F5" i="3"/>
  <c r="F4" i="3"/>
  <c r="U60" i="5" l="1"/>
  <c r="U58" i="5"/>
  <c r="U57" i="5"/>
  <c r="U53" i="5"/>
  <c r="U49" i="5"/>
  <c r="U47" i="5"/>
  <c r="U42" i="5"/>
  <c r="U30" i="5"/>
  <c r="U29" i="5"/>
  <c r="U27" i="5"/>
  <c r="U24" i="5"/>
  <c r="U19" i="5"/>
  <c r="U18" i="5"/>
  <c r="U14" i="5"/>
  <c r="T10" i="5"/>
  <c r="R10" i="5"/>
  <c r="Q10" i="5"/>
  <c r="P10" i="5"/>
  <c r="O10" i="5"/>
  <c r="N10" i="5"/>
  <c r="M10" i="5"/>
  <c r="L10" i="5"/>
  <c r="K10" i="5"/>
  <c r="J10" i="5"/>
  <c r="I10" i="5"/>
  <c r="H10" i="5"/>
  <c r="G10" i="5"/>
  <c r="T9" i="5"/>
  <c r="R9" i="5"/>
  <c r="Q9" i="5"/>
  <c r="P9" i="5"/>
  <c r="O9" i="5"/>
  <c r="N9" i="5"/>
  <c r="M9" i="5"/>
  <c r="L9" i="5"/>
  <c r="K9" i="5"/>
  <c r="J9" i="5"/>
  <c r="I9" i="5"/>
  <c r="H9" i="5"/>
  <c r="G9" i="5"/>
  <c r="T8" i="5"/>
  <c r="R8" i="5"/>
  <c r="Q8" i="5"/>
  <c r="P8" i="5"/>
  <c r="O8" i="5"/>
  <c r="N8" i="5"/>
  <c r="M8" i="5"/>
  <c r="L8" i="5"/>
  <c r="K8" i="5"/>
  <c r="J8" i="5"/>
  <c r="I8" i="5"/>
  <c r="H8" i="5"/>
  <c r="G8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T5" i="5"/>
  <c r="R5" i="5"/>
  <c r="Q5" i="5"/>
  <c r="P5" i="5"/>
  <c r="O5" i="5"/>
  <c r="N5" i="5"/>
  <c r="M5" i="5"/>
  <c r="L5" i="5"/>
  <c r="K5" i="5"/>
  <c r="J5" i="5"/>
  <c r="I5" i="5"/>
  <c r="H5" i="5"/>
  <c r="G5" i="5"/>
  <c r="T4" i="5"/>
  <c r="R4" i="5"/>
  <c r="Q4" i="5"/>
  <c r="P4" i="5"/>
  <c r="O4" i="5"/>
  <c r="N4" i="5"/>
  <c r="M4" i="5"/>
  <c r="L4" i="5"/>
  <c r="K4" i="5"/>
  <c r="J4" i="5"/>
  <c r="I4" i="5"/>
  <c r="H4" i="5"/>
  <c r="G4" i="5"/>
  <c r="S6" i="4"/>
  <c r="S5" i="4"/>
  <c r="R10" i="4"/>
  <c r="Q10" i="4"/>
  <c r="P10" i="4"/>
  <c r="O10" i="4"/>
  <c r="N10" i="4"/>
  <c r="M10" i="4"/>
  <c r="L10" i="4"/>
  <c r="K10" i="4"/>
  <c r="J10" i="4"/>
  <c r="I10" i="4"/>
  <c r="H10" i="4"/>
  <c r="G10" i="4"/>
  <c r="R9" i="4"/>
  <c r="Q9" i="4"/>
  <c r="P9" i="4"/>
  <c r="O9" i="4"/>
  <c r="N9" i="4"/>
  <c r="M9" i="4"/>
  <c r="L9" i="4"/>
  <c r="K9" i="4"/>
  <c r="J9" i="4"/>
  <c r="I9" i="4"/>
  <c r="H9" i="4"/>
  <c r="G9" i="4"/>
  <c r="R8" i="4"/>
  <c r="Q8" i="4"/>
  <c r="P8" i="4"/>
  <c r="O8" i="4"/>
  <c r="N8" i="4"/>
  <c r="M8" i="4"/>
  <c r="L8" i="4"/>
  <c r="K8" i="4"/>
  <c r="J8" i="4"/>
  <c r="I8" i="4"/>
  <c r="H8" i="4"/>
  <c r="G8" i="4"/>
  <c r="R6" i="4"/>
  <c r="Q6" i="4"/>
  <c r="P6" i="4"/>
  <c r="O6" i="4"/>
  <c r="N6" i="4"/>
  <c r="M6" i="4"/>
  <c r="L6" i="4"/>
  <c r="K6" i="4"/>
  <c r="J6" i="4"/>
  <c r="I6" i="4"/>
  <c r="H6" i="4"/>
  <c r="G6" i="4"/>
  <c r="R5" i="4"/>
  <c r="Q5" i="4"/>
  <c r="P5" i="4"/>
  <c r="O5" i="4"/>
  <c r="N5" i="4"/>
  <c r="M5" i="4"/>
  <c r="L5" i="4"/>
  <c r="K5" i="4"/>
  <c r="J5" i="4"/>
  <c r="I5" i="4"/>
  <c r="H5" i="4"/>
  <c r="G5" i="4"/>
  <c r="R4" i="4"/>
  <c r="Q4" i="4"/>
  <c r="P4" i="4"/>
  <c r="O4" i="4"/>
  <c r="N4" i="4"/>
  <c r="M4" i="4"/>
  <c r="L4" i="4"/>
  <c r="K4" i="4"/>
  <c r="J4" i="4"/>
  <c r="I4" i="4"/>
  <c r="H4" i="4"/>
  <c r="G4" i="4"/>
  <c r="S5" i="3"/>
  <c r="R10" i="3"/>
  <c r="Q10" i="3"/>
  <c r="P10" i="3"/>
  <c r="O10" i="3"/>
  <c r="N10" i="3"/>
  <c r="M10" i="3"/>
  <c r="L10" i="3"/>
  <c r="K10" i="3"/>
  <c r="J10" i="3"/>
  <c r="I10" i="3"/>
  <c r="H10" i="3"/>
  <c r="G10" i="3"/>
  <c r="R9" i="3"/>
  <c r="Q9" i="3"/>
  <c r="P9" i="3"/>
  <c r="O9" i="3"/>
  <c r="N9" i="3"/>
  <c r="M9" i="3"/>
  <c r="L9" i="3"/>
  <c r="K9" i="3"/>
  <c r="J9" i="3"/>
  <c r="I9" i="3"/>
  <c r="H9" i="3"/>
  <c r="G9" i="3"/>
  <c r="R8" i="3"/>
  <c r="Q8" i="3"/>
  <c r="P8" i="3"/>
  <c r="O8" i="3"/>
  <c r="N8" i="3"/>
  <c r="M8" i="3"/>
  <c r="L8" i="3"/>
  <c r="K8" i="3"/>
  <c r="J8" i="3"/>
  <c r="I8" i="3"/>
  <c r="H8" i="3"/>
  <c r="G8" i="3"/>
  <c r="S6" i="3"/>
  <c r="R6" i="3"/>
  <c r="Q6" i="3"/>
  <c r="P6" i="3"/>
  <c r="O6" i="3"/>
  <c r="N6" i="3"/>
  <c r="M6" i="3"/>
  <c r="L6" i="3"/>
  <c r="K6" i="3"/>
  <c r="J6" i="3"/>
  <c r="I6" i="3"/>
  <c r="H6" i="3"/>
  <c r="G6" i="3"/>
  <c r="R5" i="3"/>
  <c r="Q5" i="3"/>
  <c r="P5" i="3"/>
  <c r="O5" i="3"/>
  <c r="N5" i="3"/>
  <c r="M5" i="3"/>
  <c r="L5" i="3"/>
  <c r="K5" i="3"/>
  <c r="J5" i="3"/>
  <c r="I5" i="3"/>
  <c r="H5" i="3"/>
  <c r="G5" i="3"/>
  <c r="R4" i="3"/>
  <c r="Q4" i="3"/>
  <c r="P4" i="3"/>
  <c r="O4" i="3"/>
  <c r="N4" i="3"/>
  <c r="M4" i="3"/>
  <c r="L4" i="3"/>
  <c r="K4" i="3"/>
  <c r="J4" i="3"/>
  <c r="I4" i="3"/>
  <c r="H4" i="3"/>
  <c r="G4" i="3"/>
  <c r="S9" i="5" l="1"/>
  <c r="U9" i="5" s="1"/>
  <c r="S8" i="5"/>
  <c r="U8" i="5" s="1"/>
  <c r="U6" i="5"/>
  <c r="S8" i="4"/>
  <c r="S9" i="4"/>
  <c r="S10" i="4"/>
  <c r="S4" i="3"/>
  <c r="S8" i="3"/>
  <c r="S9" i="3"/>
  <c r="S4" i="5"/>
  <c r="U4" i="5" s="1"/>
  <c r="S10" i="3"/>
  <c r="S5" i="5"/>
  <c r="U5" i="5" s="1"/>
  <c r="S4" i="4"/>
  <c r="S10" i="5"/>
  <c r="U10" i="5" s="1"/>
</calcChain>
</file>

<file path=xl/sharedStrings.xml><?xml version="1.0" encoding="utf-8"?>
<sst xmlns="http://schemas.openxmlformats.org/spreadsheetml/2006/main" count="840" uniqueCount="137">
  <si>
    <t>Published by the College of Radiographers (CoR)</t>
  </si>
  <si>
    <t>Index</t>
  </si>
  <si>
    <t>Description</t>
  </si>
  <si>
    <t>1. Establishment: Number of Posts</t>
  </si>
  <si>
    <t>Number of establishment posts (headcount) stratified by Agenda for Change band and provider</t>
  </si>
  <si>
    <t>2. Establishment: WTE</t>
  </si>
  <si>
    <t xml:space="preserve">Total whole time equivalent (WTE) of establishment stratified by Agenda for Change band and provider </t>
  </si>
  <si>
    <t>3. Vacancy rate</t>
  </si>
  <si>
    <t>Total establishment with percentage vacancy of WTE by provider</t>
  </si>
  <si>
    <t>Establishment: Number of Posts (headcount)</t>
  </si>
  <si>
    <t>Agenda for Change Band</t>
  </si>
  <si>
    <t>Category averages</t>
  </si>
  <si>
    <t>Linked Grade (Band 5 to 6)</t>
  </si>
  <si>
    <t>8a</t>
  </si>
  <si>
    <t>8b</t>
  </si>
  <si>
    <t>8c</t>
  </si>
  <si>
    <t>8d</t>
  </si>
  <si>
    <t>N/A</t>
  </si>
  <si>
    <t>2020 Total</t>
  </si>
  <si>
    <t>England</t>
  </si>
  <si>
    <t>Northern Ireland</t>
  </si>
  <si>
    <t>Scotland</t>
  </si>
  <si>
    <t>Wales</t>
  </si>
  <si>
    <t>Note: No responses from providers in Wales to the 2020 census</t>
  </si>
  <si>
    <t>NHS</t>
  </si>
  <si>
    <t>non-NHS</t>
  </si>
  <si>
    <t>Overall average</t>
  </si>
  <si>
    <t>Country</t>
  </si>
  <si>
    <t>NHS?</t>
  </si>
  <si>
    <t>Trust / Health Board</t>
  </si>
  <si>
    <t>Sites</t>
  </si>
  <si>
    <t>All</t>
  </si>
  <si>
    <t>Alder Hey Children's NHS Foundation Trust</t>
  </si>
  <si>
    <t>Hull University Teaching Hospitals NHS Trust</t>
  </si>
  <si>
    <t>Manchester University NHS Foundation Trust</t>
  </si>
  <si>
    <t>Northumbria Healthcare NHS Foundation Trust</t>
  </si>
  <si>
    <t>CT, DXA, Mammography, Ultrasound, X-ray</t>
  </si>
  <si>
    <t>Nottingham University Hospital NHS Trust</t>
  </si>
  <si>
    <t>Sheffield Teaching Hospitals NHS Foundation Trust</t>
  </si>
  <si>
    <t>St George's University Hospitals NHS Foundation Trust</t>
  </si>
  <si>
    <t>St Helens and Knowsley Teaching Hospitals NHS Trust</t>
  </si>
  <si>
    <t>Sussex Community NHS Foundation Trust</t>
  </si>
  <si>
    <t>The Christie NHS Foundation Trust</t>
  </si>
  <si>
    <t>University College London Hospitals NHS Foundation Trust</t>
  </si>
  <si>
    <t>University Hospitals Coventry and Warwickshire NHS Trust</t>
  </si>
  <si>
    <t>University Hospitals Plymouth NHS Trust</t>
  </si>
  <si>
    <t xml:space="preserve">Mammography, </t>
  </si>
  <si>
    <t>Chelsea Football Club</t>
  </si>
  <si>
    <t>HEM clinical ultrasound service LTD</t>
  </si>
  <si>
    <t>Spire Healthcare</t>
  </si>
  <si>
    <t>Southern Health and Social Care Trust</t>
  </si>
  <si>
    <t>NHS Highland</t>
  </si>
  <si>
    <t>NHS Lanarkshire</t>
  </si>
  <si>
    <t>Orkney Health Board</t>
  </si>
  <si>
    <t>UK-wide</t>
  </si>
  <si>
    <t>Alliance Medical Ltd</t>
  </si>
  <si>
    <t>Establishment: Whole time equivalent</t>
  </si>
  <si>
    <t>Frimley Health NHS Foundation Trust</t>
  </si>
  <si>
    <t>Great Ormond Street Hospital for Children NHS Foundation Trust</t>
  </si>
  <si>
    <t>King's College Hospital NHS Foundation Trust</t>
  </si>
  <si>
    <t>Northern Care Alliance NHS Group</t>
  </si>
  <si>
    <t>University Hospital Southampton NHS Foundation Trust</t>
  </si>
  <si>
    <t>Surrey Ultrasound Services</t>
  </si>
  <si>
    <t>Isle of Man or Channel Islands</t>
  </si>
  <si>
    <t>Vacancy rate</t>
  </si>
  <si>
    <t>Vacant WTE</t>
  </si>
  <si>
    <t>Establishment WTE</t>
  </si>
  <si>
    <t>Total WTE</t>
  </si>
  <si>
    <t>HEM Clinical ultrasound service LTD</t>
  </si>
  <si>
    <t>CoR diagnostic radiography workforce UK census - 1 November 2021</t>
  </si>
  <si>
    <t>This spreadsheet accompanies the report "Diagnostic Radiography Workforce UK Census 2021"</t>
  </si>
  <si>
    <t>This spreadsheet provides details of the key establishment and vacancy figures underpinning the report. The index below lists the contents of each tab in this spreadsheet.</t>
  </si>
  <si>
    <t>2021 Total</t>
  </si>
  <si>
    <t>Cleveland Clinic London</t>
  </si>
  <si>
    <t>Norfolk and Norwich University Hospital Foundation Trust</t>
  </si>
  <si>
    <t xml:space="preserve">CT, DXA, Fluoroscopy, Mammography, MRI, Nuclear medicine, Ultrasound, X-ray, </t>
  </si>
  <si>
    <t>Guy's and St Thomas' NHS Foundation Trust</t>
  </si>
  <si>
    <t>Harefield Hospital</t>
  </si>
  <si>
    <t xml:space="preserve">CT, Fluoroscopy, MRI, Nuclear medicine, Ultrasound, X-ray, </t>
  </si>
  <si>
    <t xml:space="preserve">Guy's St Thomas' Evelina London Children's </t>
  </si>
  <si>
    <t xml:space="preserve">CT, Fluoroscopy, Mammography, MRI, Ultrasound, X-ray, </t>
  </si>
  <si>
    <t>CT, Fluoroscopy, MRI, Ultrasound, X-ray, Interventional Radiology (Angio)</t>
  </si>
  <si>
    <t>Mammography, Breast Imaging/ Breast Screening</t>
  </si>
  <si>
    <t>County Durham &amp; Darlington NHS Foundation Trust</t>
  </si>
  <si>
    <t>Sheffield Children's NHS Foundation Trust</t>
  </si>
  <si>
    <t>Blackpool Teaching Hospitals NHS Foundation Trust</t>
  </si>
  <si>
    <t>East Cheshire NHS Trust</t>
  </si>
  <si>
    <t>Liverpool Heart and Chest Hospital</t>
  </si>
  <si>
    <t xml:space="preserve">CT, DXA, Fluoroscopy, MRI, Nuclear medicine, Ultrasound, X-ray, </t>
  </si>
  <si>
    <t>The Walton Centre NHS  FT</t>
  </si>
  <si>
    <t>University Hospitals Morecambe Bay NHS Trust</t>
  </si>
  <si>
    <t>Wrightington, Wigan &amp; Leigh NHS Foundation Trust</t>
  </si>
  <si>
    <t>CT, DXA, Fluoroscopy, MRI, Nuclear medicine, Ultrasound, X-ray, General ultrasound only. Response for the Radiology Dept. Dexa has no radiographers.</t>
  </si>
  <si>
    <t>University Hospitals Sussex NHS Foundation Trust</t>
  </si>
  <si>
    <t>Due to recent merger, we are responding for legacy Brighton and Sussex University Hospital sites, which include Royal Sussex County Hospital, Princess Royal Hospital and Hove Polyclinic.</t>
  </si>
  <si>
    <t xml:space="preserve">CT, Fluoroscopy, MRI, Nuclear medicine, PET-CT, Ultrasound, X-ray, </t>
  </si>
  <si>
    <t xml:space="preserve">St Richard's &amp; Worthing and Southlands </t>
  </si>
  <si>
    <t>CT, Fluoroscopy, MRI, Nuclear medicine, Ultrasound, X-ray, Cath Labs, Interventional</t>
  </si>
  <si>
    <t>Royal Cornwall Hospitals NHS Trust</t>
  </si>
  <si>
    <t>Spire Edinburgh Hospital Murrayfield, Spire Edinburgh Hospital Shawfair Park</t>
  </si>
  <si>
    <t>NHS Dumfries &amp; Galloway</t>
  </si>
  <si>
    <t>NHS Fife</t>
  </si>
  <si>
    <t>Hywel Dda University Health Board</t>
  </si>
  <si>
    <t>Bronglais Hospital, Aberystwyth</t>
  </si>
  <si>
    <t xml:space="preserve">CT, DXA, Fluoroscopy, Mammography, MRI, Ultrasound, X-ray, </t>
  </si>
  <si>
    <t>Powys teaching health board</t>
  </si>
  <si>
    <t>Note: 2020 Totals exclude band 2</t>
  </si>
  <si>
    <t>Practice Pus Group Portsmouth</t>
  </si>
  <si>
    <t>St Mary's, Portsmouth &amp; Diagnostic Centre, Havant</t>
  </si>
  <si>
    <t xml:space="preserve">Ultrasound, X-ray, </t>
  </si>
  <si>
    <t>West Hertfordshire Hospital NHS Trust</t>
  </si>
  <si>
    <t>Royal Brompton Hospital</t>
  </si>
  <si>
    <t xml:space="preserve">CT, Fluoroscopy, MRI, Ultrasound, X-ray, </t>
  </si>
  <si>
    <t>The Rose Centre</t>
  </si>
  <si>
    <t>UCH 235 Euston Road MacMillan Cancer Centre UCH @ Westmorland Street Hospital UCH Grafton Way Building Royal ENT and Eastman Dental Hospital SUMMIT lung screening trial sites (x3)</t>
  </si>
  <si>
    <t>University Hospitals Birmingham NHS Foundation Trust</t>
  </si>
  <si>
    <t xml:space="preserve">Good Hope </t>
  </si>
  <si>
    <t>Not all</t>
  </si>
  <si>
    <t>CT, Fluoroscopy, Mammography, MRI, Ultrasound, X-ray, PACS, Management, Imaging Assistants, Training</t>
  </si>
  <si>
    <t>Responding on behalf of all modalities provided by their organisation or specific modalities only?</t>
  </si>
  <si>
    <t>Lancashire Teaching Hospitals NHS Trust</t>
  </si>
  <si>
    <t>North Cumbria Integrated Care NHS Foundation Trust (NCIC)</t>
  </si>
  <si>
    <t>Cumberland Infirmary</t>
  </si>
  <si>
    <t xml:space="preserve">Ultrasound, </t>
  </si>
  <si>
    <t>Salford Care Organisation</t>
  </si>
  <si>
    <t>Maidstone and Tunbridge Wells NHS Trust</t>
  </si>
  <si>
    <t xml:space="preserve">Reporting Radiographer </t>
  </si>
  <si>
    <t>Portsmouth University Hospitals Trust</t>
  </si>
  <si>
    <t xml:space="preserve">CT, Fluoroscopy, Mammography, MRI, Nuclear medicine, Ultrasound, X-ray, </t>
  </si>
  <si>
    <t>CT, DXA, Fluoroscopy, MRI, Nuclear medicine, Ultrasound, X-ray. General ultrasound only. Response for the Radiology Dept. Dexa has no radiographers.</t>
  </si>
  <si>
    <t>Mammography, Breast Imaging only</t>
  </si>
  <si>
    <t>Manx Care - Noble's Hospital</t>
  </si>
  <si>
    <t>Cwm Taf Morgannwg University Health Board</t>
  </si>
  <si>
    <t>Prince Philip hospital</t>
  </si>
  <si>
    <t>Swansea Bay UHB</t>
  </si>
  <si>
    <t>Note: WTE figures are only for providers who also answered the vacancies question.</t>
  </si>
  <si>
    <t xml:space="preserve">CT, DXA, Fluoroscopy, Mammography, Ultrasound, X-ray,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</si>
</sst>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4" fillId="0" borderId="0" xfId="2"/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164" fontId="9" fillId="0" borderId="0" xfId="0" applyNumberFormat="1" applyFont="1"/>
    <xf numFmtId="164" fontId="3" fillId="0" borderId="5" xfId="0" applyNumberFormat="1" applyFont="1" applyBorder="1"/>
    <xf numFmtId="164" fontId="7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7" fillId="0" borderId="3" xfId="0" applyNumberFormat="1" applyFont="1" applyBorder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9" fillId="0" borderId="0" xfId="0" applyFont="1"/>
    <xf numFmtId="0" fontId="3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0" xfId="0" applyFont="1"/>
    <xf numFmtId="165" fontId="3" fillId="0" borderId="6" xfId="1" applyNumberFormat="1" applyFont="1" applyBorder="1" applyAlignment="1">
      <alignment horizontal="left" wrapText="1"/>
    </xf>
    <xf numFmtId="164" fontId="0" fillId="0" borderId="0" xfId="0" applyNumberFormat="1"/>
    <xf numFmtId="164" fontId="3" fillId="0" borderId="4" xfId="0" applyNumberFormat="1" applyFont="1" applyBorder="1"/>
    <xf numFmtId="164" fontId="0" fillId="0" borderId="4" xfId="0" applyNumberFormat="1" applyBorder="1"/>
    <xf numFmtId="165" fontId="3" fillId="0" borderId="7" xfId="1" applyNumberFormat="1" applyFont="1" applyBorder="1"/>
    <xf numFmtId="164" fontId="3" fillId="0" borderId="1" xfId="0" applyNumberFormat="1" applyFont="1" applyBorder="1"/>
    <xf numFmtId="165" fontId="3" fillId="0" borderId="6" xfId="1" applyNumberFormat="1" applyFont="1" applyBorder="1"/>
    <xf numFmtId="0" fontId="3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165" fontId="7" fillId="0" borderId="0" xfId="1" applyNumberFormat="1" applyFont="1"/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r.org/learning-advice/professional-body-guidance-and-publications/documents-and-publications/reports-and-survey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4D61-3BF4-4541-B45D-6C99CFD824F3}">
  <dimension ref="A1:C13"/>
  <sheetViews>
    <sheetView tabSelected="1" workbookViewId="0"/>
  </sheetViews>
  <sheetFormatPr baseColWidth="10" defaultRowHeight="16" x14ac:dyDescent="0.2"/>
  <cols>
    <col min="2" max="2" width="35.6640625" customWidth="1"/>
    <col min="3" max="3" width="101.33203125" customWidth="1"/>
  </cols>
  <sheetData>
    <row r="1" spans="1:3" ht="26" x14ac:dyDescent="0.3">
      <c r="A1" s="1" t="s">
        <v>69</v>
      </c>
    </row>
    <row r="3" spans="1:3" x14ac:dyDescent="0.2">
      <c r="B3" t="s">
        <v>70</v>
      </c>
    </row>
    <row r="4" spans="1:3" x14ac:dyDescent="0.2">
      <c r="B4" s="2" t="s">
        <v>0</v>
      </c>
    </row>
    <row r="5" spans="1:3" x14ac:dyDescent="0.2">
      <c r="B5" s="3" t="s">
        <v>71</v>
      </c>
    </row>
    <row r="7" spans="1:3" x14ac:dyDescent="0.2">
      <c r="B7" s="4" t="s">
        <v>1</v>
      </c>
      <c r="C7" s="4" t="s">
        <v>2</v>
      </c>
    </row>
    <row r="8" spans="1:3" x14ac:dyDescent="0.2">
      <c r="B8" s="2" t="s">
        <v>3</v>
      </c>
      <c r="C8" s="3" t="s">
        <v>4</v>
      </c>
    </row>
    <row r="9" spans="1:3" x14ac:dyDescent="0.2">
      <c r="B9" s="2" t="s">
        <v>5</v>
      </c>
      <c r="C9" s="3" t="s">
        <v>6</v>
      </c>
    </row>
    <row r="10" spans="1:3" x14ac:dyDescent="0.2">
      <c r="B10" s="2" t="s">
        <v>7</v>
      </c>
      <c r="C10" s="5" t="s">
        <v>8</v>
      </c>
    </row>
    <row r="11" spans="1:3" x14ac:dyDescent="0.2">
      <c r="B11" s="2"/>
      <c r="C11" s="5"/>
    </row>
    <row r="12" spans="1:3" x14ac:dyDescent="0.2">
      <c r="B12" s="2"/>
      <c r="C12" s="3"/>
    </row>
    <row r="13" spans="1:3" x14ac:dyDescent="0.2">
      <c r="B13" s="2"/>
      <c r="C13" s="3"/>
    </row>
  </sheetData>
  <hyperlinks>
    <hyperlink ref="B8" location="'1. Establishment (Posts)'!A1" display="1. Establishment: Number of Posts" xr:uid="{205CCF9F-00D7-A44D-9799-5307946DF494}"/>
    <hyperlink ref="B9" location="'2. Establishment (WTE)'!A1" display="2. Establishment: WTE" xr:uid="{4D071CD9-B6B9-7A48-927D-1823774338EE}"/>
    <hyperlink ref="B10" location="'3. Vacancy rate'!A1" display="3. Vacancy rate" xr:uid="{0F3DE0F0-89CF-AC4C-BAD1-8C762686C2BF}"/>
    <hyperlink ref="B4" r:id="rId1" xr:uid="{771C3D7B-1CAF-BF40-9118-2435ED5C4414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D46F1-FBF1-D444-BBAE-612111566E90}">
  <dimension ref="A1:U47"/>
  <sheetViews>
    <sheetView workbookViewId="0"/>
  </sheetViews>
  <sheetFormatPr baseColWidth="10" defaultRowHeight="16" x14ac:dyDescent="0.2"/>
  <cols>
    <col min="1" max="1" width="15.1640625" customWidth="1"/>
    <col min="2" max="2" width="8.6640625" bestFit="1" customWidth="1"/>
    <col min="3" max="3" width="27" style="6" customWidth="1"/>
    <col min="4" max="4" width="61.1640625" style="6" customWidth="1"/>
    <col min="5" max="5" width="47.5" customWidth="1"/>
    <col min="6" max="9" width="6.83203125" customWidth="1"/>
    <col min="10" max="10" width="12.1640625" customWidth="1"/>
    <col min="11" max="18" width="6.83203125" customWidth="1"/>
    <col min="19" max="20" width="7.5" style="4" customWidth="1"/>
  </cols>
  <sheetData>
    <row r="1" spans="1:21" ht="26" x14ac:dyDescent="0.3">
      <c r="A1" s="1" t="s">
        <v>69</v>
      </c>
      <c r="T1" s="7"/>
    </row>
    <row r="2" spans="1:21" ht="19" x14ac:dyDescent="0.25">
      <c r="A2" s="8" t="s">
        <v>9</v>
      </c>
      <c r="F2" s="4" t="s">
        <v>10</v>
      </c>
      <c r="G2" s="4"/>
      <c r="T2" s="7"/>
    </row>
    <row r="3" spans="1:21" ht="35" x14ac:dyDescent="0.25">
      <c r="A3" s="8"/>
      <c r="E3" s="9" t="s">
        <v>11</v>
      </c>
      <c r="F3" s="34">
        <v>2</v>
      </c>
      <c r="G3" s="34">
        <v>3</v>
      </c>
      <c r="H3" s="34">
        <v>4</v>
      </c>
      <c r="I3" s="34">
        <v>5</v>
      </c>
      <c r="J3" s="35" t="s">
        <v>12</v>
      </c>
      <c r="K3" s="34">
        <v>6</v>
      </c>
      <c r="L3" s="34">
        <v>7</v>
      </c>
      <c r="M3" s="34" t="s">
        <v>13</v>
      </c>
      <c r="N3" s="34" t="s">
        <v>14</v>
      </c>
      <c r="O3" s="34" t="s">
        <v>15</v>
      </c>
      <c r="P3" s="34" t="s">
        <v>16</v>
      </c>
      <c r="Q3" s="34">
        <v>9</v>
      </c>
      <c r="R3" s="34" t="s">
        <v>17</v>
      </c>
      <c r="S3" s="36" t="s">
        <v>72</v>
      </c>
      <c r="T3" s="36" t="s">
        <v>18</v>
      </c>
      <c r="U3" s="38" t="s">
        <v>106</v>
      </c>
    </row>
    <row r="4" spans="1:21" ht="19" x14ac:dyDescent="0.25">
      <c r="A4" s="8"/>
      <c r="E4" s="11" t="s">
        <v>19</v>
      </c>
      <c r="F4" s="12">
        <f t="shared" ref="F4:S7" si="0">AVERAGEIF($A$14:$A$9922,$E4,F$14:F$9922)</f>
        <v>15.541666666666666</v>
      </c>
      <c r="G4" s="12">
        <f t="shared" si="0"/>
        <v>12.079166666666667</v>
      </c>
      <c r="H4" s="12">
        <f t="shared" si="0"/>
        <v>6.3041666666666671</v>
      </c>
      <c r="I4" s="12">
        <f t="shared" si="0"/>
        <v>20.116666666666667</v>
      </c>
      <c r="J4" s="12">
        <f t="shared" si="0"/>
        <v>1</v>
      </c>
      <c r="K4" s="12">
        <f t="shared" si="0"/>
        <v>53.800000000000004</v>
      </c>
      <c r="L4" s="12">
        <f t="shared" si="0"/>
        <v>34.99583333333333</v>
      </c>
      <c r="M4" s="12">
        <f t="shared" si="0"/>
        <v>5.8875000000000002</v>
      </c>
      <c r="N4" s="12">
        <f t="shared" si="0"/>
        <v>1.4583333333333333</v>
      </c>
      <c r="O4" s="12">
        <f t="shared" si="0"/>
        <v>0.58333333333333337</v>
      </c>
      <c r="P4" s="12">
        <f t="shared" si="0"/>
        <v>4.1666666666666664E-2</v>
      </c>
      <c r="Q4" s="12">
        <f t="shared" si="0"/>
        <v>8.3333333333333329E-2</v>
      </c>
      <c r="R4" s="12">
        <f t="shared" si="0"/>
        <v>0.83333333333333337</v>
      </c>
      <c r="S4" s="13">
        <f t="shared" si="0"/>
        <v>152.72500000000002</v>
      </c>
      <c r="T4" s="14">
        <v>112.9</v>
      </c>
    </row>
    <row r="5" spans="1:21" ht="19" x14ac:dyDescent="0.25">
      <c r="A5" s="8"/>
      <c r="E5" s="11" t="s">
        <v>20</v>
      </c>
      <c r="F5" s="12">
        <f t="shared" si="0"/>
        <v>0</v>
      </c>
      <c r="G5" s="12">
        <f t="shared" si="0"/>
        <v>23</v>
      </c>
      <c r="H5" s="12">
        <f t="shared" si="0"/>
        <v>6</v>
      </c>
      <c r="I5" s="12">
        <f t="shared" si="0"/>
        <v>20</v>
      </c>
      <c r="J5" s="12">
        <f t="shared" si="0"/>
        <v>0</v>
      </c>
      <c r="K5" s="12">
        <f t="shared" si="0"/>
        <v>99</v>
      </c>
      <c r="L5" s="12">
        <f t="shared" si="0"/>
        <v>60</v>
      </c>
      <c r="M5" s="12">
        <f t="shared" si="0"/>
        <v>7</v>
      </c>
      <c r="N5" s="12">
        <f t="shared" si="0"/>
        <v>1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3">
        <f t="shared" si="0"/>
        <v>216</v>
      </c>
      <c r="T5" s="14">
        <v>210</v>
      </c>
    </row>
    <row r="6" spans="1:21" ht="19" x14ac:dyDescent="0.25">
      <c r="A6" s="8"/>
      <c r="E6" s="11" t="s">
        <v>21</v>
      </c>
      <c r="F6" s="12">
        <f t="shared" si="0"/>
        <v>3.0666666666666664</v>
      </c>
      <c r="G6" s="12">
        <f t="shared" si="0"/>
        <v>14.1</v>
      </c>
      <c r="H6" s="12">
        <f t="shared" si="0"/>
        <v>2.5</v>
      </c>
      <c r="I6" s="12">
        <f t="shared" si="0"/>
        <v>9.6166666666666671</v>
      </c>
      <c r="J6" s="12">
        <f t="shared" si="0"/>
        <v>0</v>
      </c>
      <c r="K6" s="12">
        <f t="shared" si="0"/>
        <v>34.266666666666666</v>
      </c>
      <c r="L6" s="12">
        <f t="shared" si="0"/>
        <v>17.883333333333333</v>
      </c>
      <c r="M6" s="12">
        <f t="shared" si="0"/>
        <v>3.3333333333333335</v>
      </c>
      <c r="N6" s="12">
        <f t="shared" si="0"/>
        <v>1.3333333333333333</v>
      </c>
      <c r="O6" s="12">
        <f t="shared" si="0"/>
        <v>0.33333333333333331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3">
        <f t="shared" si="0"/>
        <v>86.433333333333337</v>
      </c>
      <c r="T6" s="14">
        <v>76.3</v>
      </c>
    </row>
    <row r="7" spans="1:21" ht="19" x14ac:dyDescent="0.25">
      <c r="A7" s="8"/>
      <c r="E7" s="11" t="s">
        <v>22</v>
      </c>
      <c r="F7" s="12">
        <f t="shared" si="0"/>
        <v>0.5</v>
      </c>
      <c r="G7" s="12">
        <f t="shared" si="0"/>
        <v>9.5</v>
      </c>
      <c r="H7" s="12">
        <f t="shared" si="0"/>
        <v>1</v>
      </c>
      <c r="I7" s="12">
        <f t="shared" si="0"/>
        <v>0.5</v>
      </c>
      <c r="J7" s="12">
        <f t="shared" si="0"/>
        <v>0</v>
      </c>
      <c r="K7" s="12">
        <f t="shared" si="0"/>
        <v>15.5</v>
      </c>
      <c r="L7" s="12">
        <f t="shared" si="0"/>
        <v>6.88</v>
      </c>
      <c r="M7" s="12">
        <f t="shared" si="0"/>
        <v>2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3">
        <f t="shared" si="0"/>
        <v>35.879999999999995</v>
      </c>
      <c r="T7" s="14"/>
      <c r="U7" t="s">
        <v>23</v>
      </c>
    </row>
    <row r="8" spans="1:21" ht="19" x14ac:dyDescent="0.25">
      <c r="A8" s="8"/>
      <c r="E8" s="11" t="s">
        <v>24</v>
      </c>
      <c r="F8" s="12">
        <f t="shared" ref="F8:S9" si="1">AVERAGEIF($B$14:$B$9922,$E8,F$14:F$9922)</f>
        <v>13.531034482758621</v>
      </c>
      <c r="G8" s="12">
        <f t="shared" si="1"/>
        <v>14.224137931034484</v>
      </c>
      <c r="H8" s="12">
        <f t="shared" si="1"/>
        <v>5.4586206896551728</v>
      </c>
      <c r="I8" s="12">
        <f t="shared" si="1"/>
        <v>19.362068965517242</v>
      </c>
      <c r="J8" s="12">
        <f t="shared" si="1"/>
        <v>0.82758620689655171</v>
      </c>
      <c r="K8" s="12">
        <f t="shared" si="1"/>
        <v>54.993103448275861</v>
      </c>
      <c r="L8" s="12">
        <f t="shared" si="1"/>
        <v>34.515862068965518</v>
      </c>
      <c r="M8" s="12">
        <f t="shared" si="1"/>
        <v>5.8379310344827591</v>
      </c>
      <c r="N8" s="12">
        <f t="shared" si="1"/>
        <v>1.4137931034482758</v>
      </c>
      <c r="O8" s="12">
        <f t="shared" si="1"/>
        <v>0.51724137931034486</v>
      </c>
      <c r="P8" s="12">
        <f t="shared" si="1"/>
        <v>3.4482758620689655E-2</v>
      </c>
      <c r="Q8" s="12">
        <f t="shared" si="1"/>
        <v>3.4482758620689655E-2</v>
      </c>
      <c r="R8" s="12">
        <f t="shared" si="1"/>
        <v>0.37931034482758619</v>
      </c>
      <c r="S8" s="13">
        <f t="shared" si="1"/>
        <v>151.12965517241381</v>
      </c>
      <c r="T8" s="14">
        <v>138.69999999999999</v>
      </c>
    </row>
    <row r="9" spans="1:21" ht="19" x14ac:dyDescent="0.25">
      <c r="A9" s="8"/>
      <c r="E9" s="11" t="s">
        <v>25</v>
      </c>
      <c r="F9" s="12">
        <f t="shared" si="1"/>
        <v>30.6</v>
      </c>
      <c r="G9" s="12">
        <f t="shared" si="1"/>
        <v>2.4</v>
      </c>
      <c r="H9" s="12">
        <f t="shared" si="1"/>
        <v>3.8</v>
      </c>
      <c r="I9" s="12">
        <f t="shared" si="1"/>
        <v>19.399999999999999</v>
      </c>
      <c r="J9" s="12">
        <f t="shared" si="1"/>
        <v>0</v>
      </c>
      <c r="K9" s="12">
        <f t="shared" si="1"/>
        <v>59.8</v>
      </c>
      <c r="L9" s="12">
        <f t="shared" si="1"/>
        <v>7.4</v>
      </c>
      <c r="M9" s="12">
        <f t="shared" si="1"/>
        <v>5.8</v>
      </c>
      <c r="N9" s="12">
        <f t="shared" si="1"/>
        <v>0.6</v>
      </c>
      <c r="O9" s="12">
        <f t="shared" si="1"/>
        <v>0.2</v>
      </c>
      <c r="P9" s="12">
        <f t="shared" si="1"/>
        <v>0</v>
      </c>
      <c r="Q9" s="12">
        <f t="shared" si="1"/>
        <v>0.2</v>
      </c>
      <c r="R9" s="12">
        <f t="shared" si="1"/>
        <v>1.8</v>
      </c>
      <c r="S9" s="13">
        <f t="shared" si="1"/>
        <v>132</v>
      </c>
      <c r="T9" s="14">
        <v>55.1</v>
      </c>
    </row>
    <row r="10" spans="1:21" ht="19" x14ac:dyDescent="0.25">
      <c r="A10" s="8"/>
      <c r="E10" s="9" t="s">
        <v>26</v>
      </c>
      <c r="F10" s="15">
        <f t="shared" ref="F10:S10" si="2">AVERAGE(F14:F9922)</f>
        <v>16.041176470588233</v>
      </c>
      <c r="G10" s="15">
        <f t="shared" si="2"/>
        <v>12.48529411764706</v>
      </c>
      <c r="H10" s="15">
        <f t="shared" si="2"/>
        <v>5.2147058823529413</v>
      </c>
      <c r="I10" s="15">
        <f t="shared" si="2"/>
        <v>19.367647058823529</v>
      </c>
      <c r="J10" s="15">
        <f t="shared" si="2"/>
        <v>0.70588235294117652</v>
      </c>
      <c r="K10" s="15">
        <f t="shared" si="2"/>
        <v>55.699999999999996</v>
      </c>
      <c r="L10" s="15">
        <f t="shared" si="2"/>
        <v>30.528235294117643</v>
      </c>
      <c r="M10" s="15">
        <f t="shared" si="2"/>
        <v>5.8323529411764712</v>
      </c>
      <c r="N10" s="15">
        <f t="shared" si="2"/>
        <v>1.2941176470588236</v>
      </c>
      <c r="O10" s="15">
        <f t="shared" si="2"/>
        <v>0.47058823529411764</v>
      </c>
      <c r="P10" s="15">
        <f t="shared" si="2"/>
        <v>2.9411764705882353E-2</v>
      </c>
      <c r="Q10" s="15">
        <f t="shared" si="2"/>
        <v>5.8823529411764705E-2</v>
      </c>
      <c r="R10" s="15">
        <f t="shared" si="2"/>
        <v>0.58823529411764708</v>
      </c>
      <c r="S10" s="16">
        <f t="shared" si="2"/>
        <v>148.31647058823529</v>
      </c>
      <c r="T10" s="17">
        <v>123</v>
      </c>
    </row>
    <row r="11" spans="1:21" ht="19" x14ac:dyDescent="0.25">
      <c r="A11" s="8"/>
      <c r="T11" s="7"/>
    </row>
    <row r="12" spans="1:21" x14ac:dyDescent="0.2">
      <c r="A12" s="4"/>
      <c r="B12" s="4"/>
      <c r="C12" s="18"/>
      <c r="D12" s="1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7"/>
    </row>
    <row r="13" spans="1:21" ht="34" customHeight="1" x14ac:dyDescent="0.2">
      <c r="A13" s="19" t="s">
        <v>27</v>
      </c>
      <c r="B13" s="20" t="s">
        <v>28</v>
      </c>
      <c r="C13" s="21" t="s">
        <v>29</v>
      </c>
      <c r="D13" s="21" t="s">
        <v>30</v>
      </c>
      <c r="E13" s="21" t="s">
        <v>119</v>
      </c>
      <c r="F13" s="34">
        <v>2</v>
      </c>
      <c r="G13" s="34">
        <v>3</v>
      </c>
      <c r="H13" s="34">
        <v>4</v>
      </c>
      <c r="I13" s="34">
        <v>5</v>
      </c>
      <c r="J13" s="35" t="s">
        <v>12</v>
      </c>
      <c r="K13" s="34">
        <v>6</v>
      </c>
      <c r="L13" s="34">
        <v>7</v>
      </c>
      <c r="M13" s="34" t="s">
        <v>13</v>
      </c>
      <c r="N13" s="34" t="s">
        <v>14</v>
      </c>
      <c r="O13" s="34" t="s">
        <v>15</v>
      </c>
      <c r="P13" s="34" t="s">
        <v>16</v>
      </c>
      <c r="Q13" s="34">
        <v>9</v>
      </c>
      <c r="R13" s="34" t="s">
        <v>17</v>
      </c>
      <c r="S13" s="36" t="s">
        <v>72</v>
      </c>
      <c r="T13" s="36" t="s">
        <v>18</v>
      </c>
    </row>
    <row r="14" spans="1:21" s="22" customFormat="1" ht="50" customHeight="1" x14ac:dyDescent="0.2">
      <c r="A14" s="22" t="s">
        <v>19</v>
      </c>
      <c r="B14" s="22" t="s">
        <v>24</v>
      </c>
      <c r="C14" s="37" t="s">
        <v>32</v>
      </c>
      <c r="D14" s="37" t="s">
        <v>31</v>
      </c>
      <c r="E14" s="37" t="s">
        <v>31</v>
      </c>
      <c r="F14" s="22">
        <v>0</v>
      </c>
      <c r="G14" s="22">
        <v>4.5999999999999996</v>
      </c>
      <c r="H14" s="22">
        <v>0</v>
      </c>
      <c r="I14" s="22">
        <v>3.8</v>
      </c>
      <c r="J14" s="22">
        <v>0</v>
      </c>
      <c r="K14" s="22">
        <v>18.2</v>
      </c>
      <c r="L14" s="22">
        <v>8.9</v>
      </c>
      <c r="M14" s="22">
        <v>2.2999999999999998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7">
        <f t="shared" ref="S14:S47" si="3">SUM(F14:R14)</f>
        <v>37.799999999999997</v>
      </c>
      <c r="T14" s="7">
        <v>44</v>
      </c>
    </row>
    <row r="15" spans="1:21" s="22" customFormat="1" ht="50" customHeight="1" x14ac:dyDescent="0.2">
      <c r="A15" s="22" t="s">
        <v>19</v>
      </c>
      <c r="B15" s="22" t="s">
        <v>24</v>
      </c>
      <c r="C15" s="37" t="s">
        <v>85</v>
      </c>
      <c r="D15" s="37" t="s">
        <v>31</v>
      </c>
      <c r="E15" s="37" t="s">
        <v>31</v>
      </c>
      <c r="F15" s="22">
        <v>56</v>
      </c>
      <c r="G15" s="22">
        <v>8</v>
      </c>
      <c r="H15" s="22">
        <v>6</v>
      </c>
      <c r="I15" s="22">
        <v>33</v>
      </c>
      <c r="J15" s="22">
        <v>0</v>
      </c>
      <c r="K15" s="22">
        <v>50</v>
      </c>
      <c r="L15" s="22">
        <v>41</v>
      </c>
      <c r="M15" s="22">
        <v>5</v>
      </c>
      <c r="N15" s="22">
        <v>1</v>
      </c>
      <c r="O15" s="22">
        <v>0</v>
      </c>
      <c r="P15" s="22">
        <v>0</v>
      </c>
      <c r="Q15" s="22">
        <v>0</v>
      </c>
      <c r="R15" s="22">
        <v>0</v>
      </c>
      <c r="S15" s="7">
        <f t="shared" si="3"/>
        <v>200</v>
      </c>
      <c r="T15" s="7"/>
    </row>
    <row r="16" spans="1:21" s="22" customFormat="1" ht="50" customHeight="1" x14ac:dyDescent="0.2">
      <c r="A16" s="22" t="s">
        <v>19</v>
      </c>
      <c r="B16" s="22" t="s">
        <v>24</v>
      </c>
      <c r="C16" s="37" t="s">
        <v>83</v>
      </c>
      <c r="D16" s="37" t="s">
        <v>31</v>
      </c>
      <c r="E16" s="37" t="s">
        <v>31</v>
      </c>
      <c r="F16" s="22">
        <v>34</v>
      </c>
      <c r="G16" s="22">
        <v>0</v>
      </c>
      <c r="H16" s="22">
        <v>5</v>
      </c>
      <c r="I16" s="22">
        <v>45</v>
      </c>
      <c r="J16" s="22">
        <v>0</v>
      </c>
      <c r="K16" s="22">
        <v>28</v>
      </c>
      <c r="L16" s="22">
        <v>26</v>
      </c>
      <c r="M16" s="22">
        <v>0</v>
      </c>
      <c r="N16" s="22">
        <v>1</v>
      </c>
      <c r="O16" s="22">
        <v>0</v>
      </c>
      <c r="P16" s="22">
        <v>0</v>
      </c>
      <c r="Q16" s="22">
        <v>0</v>
      </c>
      <c r="R16" s="22">
        <v>0</v>
      </c>
      <c r="S16" s="7">
        <f t="shared" si="3"/>
        <v>139</v>
      </c>
      <c r="T16" s="7"/>
    </row>
    <row r="17" spans="1:20" s="22" customFormat="1" ht="50" customHeight="1" x14ac:dyDescent="0.2">
      <c r="A17" s="22" t="s">
        <v>19</v>
      </c>
      <c r="B17" s="22" t="s">
        <v>24</v>
      </c>
      <c r="C17" s="37" t="s">
        <v>86</v>
      </c>
      <c r="D17" s="37" t="s">
        <v>31</v>
      </c>
      <c r="E17" s="37" t="s">
        <v>31</v>
      </c>
      <c r="F17" s="22">
        <v>8</v>
      </c>
      <c r="G17" s="22">
        <v>10</v>
      </c>
      <c r="H17" s="22">
        <v>9</v>
      </c>
      <c r="I17" s="22">
        <v>6</v>
      </c>
      <c r="J17" s="22">
        <v>0</v>
      </c>
      <c r="K17" s="22">
        <v>23</v>
      </c>
      <c r="L17" s="22">
        <v>23</v>
      </c>
      <c r="M17" s="22">
        <v>1</v>
      </c>
      <c r="N17" s="22">
        <v>1</v>
      </c>
      <c r="O17" s="22">
        <v>1</v>
      </c>
      <c r="P17" s="22">
        <v>0</v>
      </c>
      <c r="Q17" s="22">
        <v>0</v>
      </c>
      <c r="R17" s="22">
        <v>0</v>
      </c>
      <c r="S17" s="7">
        <f t="shared" si="3"/>
        <v>82</v>
      </c>
      <c r="T17" s="7"/>
    </row>
    <row r="18" spans="1:20" s="22" customFormat="1" ht="50" customHeight="1" x14ac:dyDescent="0.2">
      <c r="A18" s="22" t="s">
        <v>19</v>
      </c>
      <c r="B18" s="22" t="s">
        <v>24</v>
      </c>
      <c r="C18" s="37" t="s">
        <v>76</v>
      </c>
      <c r="D18" s="37" t="s">
        <v>79</v>
      </c>
      <c r="E18" s="37" t="s">
        <v>80</v>
      </c>
      <c r="F18" s="22">
        <v>0</v>
      </c>
      <c r="G18" s="22">
        <v>40</v>
      </c>
      <c r="H18" s="22">
        <v>1</v>
      </c>
      <c r="I18" s="22">
        <v>40</v>
      </c>
      <c r="J18" s="22">
        <v>0</v>
      </c>
      <c r="K18" s="22">
        <v>52</v>
      </c>
      <c r="L18" s="22">
        <v>84</v>
      </c>
      <c r="M18" s="22">
        <v>26</v>
      </c>
      <c r="N18" s="22">
        <v>1</v>
      </c>
      <c r="O18" s="22">
        <v>1</v>
      </c>
      <c r="P18" s="22">
        <v>0</v>
      </c>
      <c r="Q18" s="22">
        <v>0</v>
      </c>
      <c r="R18" s="22">
        <v>0</v>
      </c>
      <c r="S18" s="7">
        <f t="shared" si="3"/>
        <v>245</v>
      </c>
      <c r="T18" s="7"/>
    </row>
    <row r="19" spans="1:20" s="22" customFormat="1" ht="50" customHeight="1" x14ac:dyDescent="0.2">
      <c r="A19" s="22" t="s">
        <v>19</v>
      </c>
      <c r="B19" s="22" t="s">
        <v>24</v>
      </c>
      <c r="C19" s="37" t="s">
        <v>76</v>
      </c>
      <c r="D19" s="37" t="s">
        <v>77</v>
      </c>
      <c r="E19" s="37" t="s">
        <v>78</v>
      </c>
      <c r="F19" s="22">
        <v>0</v>
      </c>
      <c r="G19" s="22">
        <v>3</v>
      </c>
      <c r="H19" s="22">
        <v>0</v>
      </c>
      <c r="I19" s="22">
        <v>0</v>
      </c>
      <c r="J19" s="22">
        <v>0</v>
      </c>
      <c r="K19" s="22">
        <v>22</v>
      </c>
      <c r="L19" s="22">
        <v>8</v>
      </c>
      <c r="M19" s="22">
        <v>3</v>
      </c>
      <c r="N19" s="22">
        <v>1</v>
      </c>
      <c r="O19" s="22">
        <v>1</v>
      </c>
      <c r="P19" s="22">
        <v>0</v>
      </c>
      <c r="Q19" s="22">
        <v>0</v>
      </c>
      <c r="R19" s="22">
        <v>0</v>
      </c>
      <c r="S19" s="7">
        <f t="shared" si="3"/>
        <v>38</v>
      </c>
      <c r="T19" s="7"/>
    </row>
    <row r="20" spans="1:20" s="22" customFormat="1" ht="50" customHeight="1" x14ac:dyDescent="0.2">
      <c r="A20" s="22" t="s">
        <v>19</v>
      </c>
      <c r="B20" s="22" t="s">
        <v>24</v>
      </c>
      <c r="C20" s="37" t="s">
        <v>87</v>
      </c>
      <c r="D20" s="37" t="s">
        <v>31</v>
      </c>
      <c r="E20" s="37" t="s">
        <v>31</v>
      </c>
      <c r="F20" s="22">
        <v>2</v>
      </c>
      <c r="G20" s="22">
        <v>10</v>
      </c>
      <c r="H20" s="22">
        <v>2</v>
      </c>
      <c r="I20" s="22">
        <v>9</v>
      </c>
      <c r="J20" s="22">
        <v>0</v>
      </c>
      <c r="K20" s="22">
        <v>29</v>
      </c>
      <c r="L20" s="22">
        <v>4</v>
      </c>
      <c r="M20" s="22">
        <v>3</v>
      </c>
      <c r="N20" s="22">
        <v>0</v>
      </c>
      <c r="O20" s="22">
        <v>0</v>
      </c>
      <c r="P20" s="22">
        <v>0</v>
      </c>
      <c r="Q20" s="22">
        <v>0</v>
      </c>
      <c r="R20" s="22">
        <v>11</v>
      </c>
      <c r="S20" s="7">
        <f t="shared" si="3"/>
        <v>70</v>
      </c>
      <c r="T20" s="7"/>
    </row>
    <row r="21" spans="1:20" s="22" customFormat="1" ht="50" customHeight="1" x14ac:dyDescent="0.2">
      <c r="A21" s="37" t="s">
        <v>19</v>
      </c>
      <c r="B21" s="22" t="s">
        <v>24</v>
      </c>
      <c r="C21" s="37" t="s">
        <v>34</v>
      </c>
      <c r="D21" s="37" t="s">
        <v>31</v>
      </c>
      <c r="E21" s="37" t="s">
        <v>31</v>
      </c>
      <c r="F21" s="22">
        <v>17</v>
      </c>
      <c r="G21" s="22">
        <v>44</v>
      </c>
      <c r="H21" s="22">
        <v>22</v>
      </c>
      <c r="I21" s="22">
        <v>17</v>
      </c>
      <c r="J21" s="22">
        <v>23</v>
      </c>
      <c r="K21" s="22">
        <v>166</v>
      </c>
      <c r="L21" s="22">
        <v>107</v>
      </c>
      <c r="M21" s="22">
        <v>23</v>
      </c>
      <c r="N21" s="22">
        <v>11</v>
      </c>
      <c r="O21" s="22">
        <v>2</v>
      </c>
      <c r="P21" s="22">
        <v>1</v>
      </c>
      <c r="Q21" s="22">
        <v>1</v>
      </c>
      <c r="R21" s="22">
        <v>0</v>
      </c>
      <c r="S21" s="7">
        <f t="shared" si="3"/>
        <v>434</v>
      </c>
      <c r="T21" s="7">
        <v>299</v>
      </c>
    </row>
    <row r="22" spans="1:20" s="22" customFormat="1" ht="50" customHeight="1" x14ac:dyDescent="0.2">
      <c r="A22" s="22" t="s">
        <v>19</v>
      </c>
      <c r="B22" s="22" t="s">
        <v>24</v>
      </c>
      <c r="C22" s="37" t="s">
        <v>74</v>
      </c>
      <c r="D22" s="37" t="s">
        <v>31</v>
      </c>
      <c r="E22" s="37" t="s">
        <v>75</v>
      </c>
      <c r="F22" s="22">
        <v>0</v>
      </c>
      <c r="G22" s="22">
        <v>0</v>
      </c>
      <c r="H22" s="22">
        <v>8</v>
      </c>
      <c r="I22" s="22">
        <v>29</v>
      </c>
      <c r="J22" s="22">
        <v>0</v>
      </c>
      <c r="K22" s="22">
        <v>91</v>
      </c>
      <c r="L22" s="22">
        <v>56</v>
      </c>
      <c r="M22" s="22">
        <v>13</v>
      </c>
      <c r="N22" s="22">
        <v>2</v>
      </c>
      <c r="O22" s="22">
        <v>1</v>
      </c>
      <c r="P22" s="22">
        <v>0</v>
      </c>
      <c r="Q22" s="22">
        <v>0</v>
      </c>
      <c r="R22" s="22">
        <v>0</v>
      </c>
      <c r="S22" s="7">
        <f t="shared" si="3"/>
        <v>200</v>
      </c>
      <c r="T22" s="7"/>
    </row>
    <row r="23" spans="1:20" s="22" customFormat="1" ht="50" customHeight="1" x14ac:dyDescent="0.2">
      <c r="A23" s="22" t="s">
        <v>19</v>
      </c>
      <c r="B23" s="22" t="s">
        <v>24</v>
      </c>
      <c r="C23" s="37" t="s">
        <v>37</v>
      </c>
      <c r="D23" s="37" t="s">
        <v>31</v>
      </c>
      <c r="E23" s="37" t="s">
        <v>81</v>
      </c>
      <c r="F23" s="22">
        <v>53</v>
      </c>
      <c r="G23" s="22">
        <v>19</v>
      </c>
      <c r="H23" s="22">
        <v>7</v>
      </c>
      <c r="I23" s="22">
        <v>56</v>
      </c>
      <c r="J23" s="22">
        <v>0</v>
      </c>
      <c r="K23" s="22">
        <v>138</v>
      </c>
      <c r="L23" s="22">
        <v>99</v>
      </c>
      <c r="M23" s="22">
        <v>3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7">
        <f t="shared" si="3"/>
        <v>375</v>
      </c>
      <c r="T23" s="7">
        <v>302</v>
      </c>
    </row>
    <row r="24" spans="1:20" s="22" customFormat="1" ht="50" customHeight="1" x14ac:dyDescent="0.2">
      <c r="A24" s="22" t="s">
        <v>19</v>
      </c>
      <c r="B24" s="22" t="s">
        <v>24</v>
      </c>
      <c r="C24" s="37" t="s">
        <v>98</v>
      </c>
      <c r="D24" s="37" t="s">
        <v>31</v>
      </c>
      <c r="E24" s="37" t="s">
        <v>31</v>
      </c>
      <c r="F24" s="22">
        <v>13</v>
      </c>
      <c r="G24" s="22">
        <v>20</v>
      </c>
      <c r="H24" s="22">
        <v>13</v>
      </c>
      <c r="I24" s="22">
        <v>25</v>
      </c>
      <c r="J24" s="22">
        <v>0</v>
      </c>
      <c r="K24" s="22">
        <v>81</v>
      </c>
      <c r="L24" s="22">
        <v>35</v>
      </c>
      <c r="M24" s="22">
        <v>2</v>
      </c>
      <c r="N24" s="22">
        <v>3</v>
      </c>
      <c r="O24" s="22">
        <v>1</v>
      </c>
      <c r="P24" s="22">
        <v>0</v>
      </c>
      <c r="Q24" s="22">
        <v>0</v>
      </c>
      <c r="R24" s="22">
        <v>0</v>
      </c>
      <c r="S24" s="7">
        <f t="shared" si="3"/>
        <v>193</v>
      </c>
      <c r="T24" s="7"/>
    </row>
    <row r="25" spans="1:20" s="22" customFormat="1" ht="50" customHeight="1" x14ac:dyDescent="0.2">
      <c r="A25" s="22" t="s">
        <v>19</v>
      </c>
      <c r="B25" s="22" t="s">
        <v>24</v>
      </c>
      <c r="C25" s="37" t="s">
        <v>84</v>
      </c>
      <c r="D25" s="37" t="s">
        <v>31</v>
      </c>
      <c r="E25" s="37" t="s">
        <v>31</v>
      </c>
      <c r="F25" s="22">
        <v>0</v>
      </c>
      <c r="G25" s="22">
        <v>4</v>
      </c>
      <c r="H25" s="22">
        <v>0</v>
      </c>
      <c r="I25" s="22">
        <v>7</v>
      </c>
      <c r="J25" s="22">
        <v>0</v>
      </c>
      <c r="K25" s="22">
        <v>9</v>
      </c>
      <c r="L25" s="22">
        <v>4</v>
      </c>
      <c r="M25" s="22">
        <v>5</v>
      </c>
      <c r="N25" s="22">
        <v>1</v>
      </c>
      <c r="O25" s="22">
        <v>0</v>
      </c>
      <c r="P25" s="22">
        <v>0</v>
      </c>
      <c r="Q25" s="22">
        <v>0</v>
      </c>
      <c r="R25" s="22">
        <v>0</v>
      </c>
      <c r="S25" s="7">
        <f t="shared" si="3"/>
        <v>30</v>
      </c>
      <c r="T25" s="7"/>
    </row>
    <row r="26" spans="1:20" s="22" customFormat="1" ht="50" customHeight="1" x14ac:dyDescent="0.2">
      <c r="A26" s="22" t="s">
        <v>19</v>
      </c>
      <c r="B26" s="22" t="s">
        <v>24</v>
      </c>
      <c r="C26" s="37" t="s">
        <v>40</v>
      </c>
      <c r="D26" s="37" t="s">
        <v>31</v>
      </c>
      <c r="E26" s="37" t="s">
        <v>88</v>
      </c>
      <c r="F26" s="22">
        <v>17</v>
      </c>
      <c r="G26" s="22">
        <v>18</v>
      </c>
      <c r="H26" s="22">
        <v>9</v>
      </c>
      <c r="I26" s="22">
        <v>23</v>
      </c>
      <c r="J26" s="22">
        <v>0</v>
      </c>
      <c r="K26" s="22">
        <v>48</v>
      </c>
      <c r="L26" s="22">
        <v>44</v>
      </c>
      <c r="M26" s="22">
        <v>7</v>
      </c>
      <c r="N26" s="22">
        <v>3</v>
      </c>
      <c r="O26" s="22">
        <v>1</v>
      </c>
      <c r="P26" s="22">
        <v>0</v>
      </c>
      <c r="Q26" s="22">
        <v>0</v>
      </c>
      <c r="R26" s="22">
        <v>0</v>
      </c>
      <c r="S26" s="7">
        <f t="shared" si="3"/>
        <v>170</v>
      </c>
      <c r="T26" s="7"/>
    </row>
    <row r="27" spans="1:20" s="22" customFormat="1" ht="50" customHeight="1" x14ac:dyDescent="0.2">
      <c r="A27" s="22" t="s">
        <v>19</v>
      </c>
      <c r="B27" s="22" t="s">
        <v>24</v>
      </c>
      <c r="C27" s="37" t="s">
        <v>41</v>
      </c>
      <c r="D27" s="37" t="s">
        <v>31</v>
      </c>
      <c r="E27" s="37" t="s">
        <v>31</v>
      </c>
      <c r="F27" s="22">
        <v>5</v>
      </c>
      <c r="G27" s="22">
        <v>2</v>
      </c>
      <c r="H27" s="22">
        <v>1</v>
      </c>
      <c r="I27" s="22">
        <v>0</v>
      </c>
      <c r="J27" s="22">
        <v>0</v>
      </c>
      <c r="K27" s="22">
        <v>12</v>
      </c>
      <c r="L27" s="22">
        <v>3</v>
      </c>
      <c r="M27" s="22">
        <v>1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7">
        <f t="shared" si="3"/>
        <v>24</v>
      </c>
      <c r="T27" s="7"/>
    </row>
    <row r="28" spans="1:20" s="22" customFormat="1" ht="50" customHeight="1" x14ac:dyDescent="0.2">
      <c r="A28" s="22" t="s">
        <v>19</v>
      </c>
      <c r="B28" s="22" t="s">
        <v>24</v>
      </c>
      <c r="C28" s="37" t="s">
        <v>89</v>
      </c>
      <c r="D28" s="37" t="s">
        <v>31</v>
      </c>
      <c r="E28" s="37" t="s">
        <v>31</v>
      </c>
      <c r="F28" s="22">
        <v>1</v>
      </c>
      <c r="G28" s="22">
        <v>15</v>
      </c>
      <c r="H28" s="22">
        <v>1.8</v>
      </c>
      <c r="I28" s="22">
        <v>0</v>
      </c>
      <c r="J28" s="22">
        <v>0</v>
      </c>
      <c r="K28" s="22">
        <v>37</v>
      </c>
      <c r="L28" s="22">
        <v>9</v>
      </c>
      <c r="M28" s="22">
        <v>2</v>
      </c>
      <c r="N28" s="22">
        <v>1</v>
      </c>
      <c r="O28" s="22">
        <v>0</v>
      </c>
      <c r="P28" s="22">
        <v>0</v>
      </c>
      <c r="Q28" s="22">
        <v>0</v>
      </c>
      <c r="R28" s="22">
        <v>0</v>
      </c>
      <c r="S28" s="7">
        <f t="shared" si="3"/>
        <v>66.8</v>
      </c>
      <c r="T28" s="7"/>
    </row>
    <row r="29" spans="1:20" s="22" customFormat="1" ht="50" customHeight="1" x14ac:dyDescent="0.2">
      <c r="A29" s="22" t="s">
        <v>19</v>
      </c>
      <c r="B29" s="22" t="s">
        <v>24</v>
      </c>
      <c r="C29" s="37" t="s">
        <v>61</v>
      </c>
      <c r="D29" s="37" t="s">
        <v>31</v>
      </c>
      <c r="E29" s="37" t="s">
        <v>92</v>
      </c>
      <c r="F29" s="22">
        <v>11</v>
      </c>
      <c r="G29" s="22">
        <v>28</v>
      </c>
      <c r="H29" s="22">
        <v>7</v>
      </c>
      <c r="I29" s="22">
        <v>51</v>
      </c>
      <c r="J29" s="22">
        <v>1</v>
      </c>
      <c r="K29" s="22">
        <v>105</v>
      </c>
      <c r="L29" s="22">
        <v>51</v>
      </c>
      <c r="M29" s="22">
        <v>7</v>
      </c>
      <c r="N29" s="22">
        <v>3</v>
      </c>
      <c r="O29" s="22">
        <v>0</v>
      </c>
      <c r="P29" s="22">
        <v>0</v>
      </c>
      <c r="Q29" s="22">
        <v>0</v>
      </c>
      <c r="R29" s="22">
        <v>0</v>
      </c>
      <c r="S29" s="7">
        <f t="shared" si="3"/>
        <v>264</v>
      </c>
      <c r="T29" s="7"/>
    </row>
    <row r="30" spans="1:20" s="22" customFormat="1" ht="50" customHeight="1" x14ac:dyDescent="0.2">
      <c r="A30" s="22" t="s">
        <v>19</v>
      </c>
      <c r="B30" s="22" t="s">
        <v>24</v>
      </c>
      <c r="C30" s="37" t="s">
        <v>44</v>
      </c>
      <c r="D30" s="37" t="s">
        <v>31</v>
      </c>
      <c r="E30" s="37" t="s">
        <v>82</v>
      </c>
      <c r="F30" s="22">
        <v>55</v>
      </c>
      <c r="G30" s="22">
        <v>8</v>
      </c>
      <c r="H30" s="22">
        <v>22</v>
      </c>
      <c r="I30" s="22">
        <v>38</v>
      </c>
      <c r="J30" s="22">
        <v>0</v>
      </c>
      <c r="K30" s="22">
        <v>86</v>
      </c>
      <c r="L30" s="22">
        <v>39</v>
      </c>
      <c r="M30" s="22">
        <v>7</v>
      </c>
      <c r="N30" s="22">
        <v>0</v>
      </c>
      <c r="O30" s="22">
        <v>3</v>
      </c>
      <c r="P30" s="22">
        <v>0</v>
      </c>
      <c r="Q30" s="22">
        <v>0</v>
      </c>
      <c r="R30" s="22">
        <v>0</v>
      </c>
      <c r="S30" s="7">
        <f t="shared" si="3"/>
        <v>258</v>
      </c>
      <c r="T30" s="7"/>
    </row>
    <row r="31" spans="1:20" s="22" customFormat="1" ht="50" customHeight="1" x14ac:dyDescent="0.2">
      <c r="A31" s="22" t="s">
        <v>19</v>
      </c>
      <c r="B31" s="22" t="s">
        <v>24</v>
      </c>
      <c r="C31" s="37" t="s">
        <v>90</v>
      </c>
      <c r="D31" s="37" t="s">
        <v>31</v>
      </c>
      <c r="E31" s="37" t="s">
        <v>31</v>
      </c>
      <c r="F31" s="22">
        <v>20</v>
      </c>
      <c r="G31" s="22">
        <v>24</v>
      </c>
      <c r="H31" s="22">
        <v>8</v>
      </c>
      <c r="I31" s="22">
        <v>28</v>
      </c>
      <c r="J31" s="22">
        <v>0</v>
      </c>
      <c r="K31" s="22">
        <v>94</v>
      </c>
      <c r="L31" s="22">
        <v>59</v>
      </c>
      <c r="M31" s="22">
        <v>5</v>
      </c>
      <c r="N31" s="22">
        <v>2</v>
      </c>
      <c r="O31" s="22">
        <v>0</v>
      </c>
      <c r="P31" s="22">
        <v>0</v>
      </c>
      <c r="Q31" s="22">
        <v>0</v>
      </c>
      <c r="R31" s="22">
        <v>0</v>
      </c>
      <c r="S31" s="7">
        <f t="shared" si="3"/>
        <v>240</v>
      </c>
      <c r="T31" s="7"/>
    </row>
    <row r="32" spans="1:20" s="22" customFormat="1" ht="50" customHeight="1" x14ac:dyDescent="0.2">
      <c r="A32" s="22" t="s">
        <v>19</v>
      </c>
      <c r="B32" s="22" t="s">
        <v>24</v>
      </c>
      <c r="C32" s="37" t="s">
        <v>93</v>
      </c>
      <c r="D32" s="37" t="s">
        <v>94</v>
      </c>
      <c r="E32" s="37" t="s">
        <v>95</v>
      </c>
      <c r="F32" s="22">
        <v>18</v>
      </c>
      <c r="G32" s="22">
        <v>13</v>
      </c>
      <c r="H32" s="22">
        <v>6</v>
      </c>
      <c r="I32" s="22">
        <v>22</v>
      </c>
      <c r="J32" s="22">
        <v>0</v>
      </c>
      <c r="K32" s="22">
        <v>65</v>
      </c>
      <c r="L32" s="22">
        <v>48</v>
      </c>
      <c r="M32" s="22">
        <v>9</v>
      </c>
      <c r="N32" s="22">
        <v>0</v>
      </c>
      <c r="O32" s="22">
        <v>1</v>
      </c>
      <c r="P32" s="22">
        <v>0</v>
      </c>
      <c r="Q32" s="22">
        <v>0</v>
      </c>
      <c r="R32" s="22">
        <v>0</v>
      </c>
      <c r="S32" s="7">
        <f t="shared" si="3"/>
        <v>182</v>
      </c>
      <c r="T32" s="7"/>
    </row>
    <row r="33" spans="1:20" s="22" customFormat="1" ht="50" customHeight="1" x14ac:dyDescent="0.2">
      <c r="A33" s="22" t="s">
        <v>19</v>
      </c>
      <c r="B33" s="22" t="s">
        <v>24</v>
      </c>
      <c r="C33" s="37" t="s">
        <v>93</v>
      </c>
      <c r="D33" s="37" t="s">
        <v>96</v>
      </c>
      <c r="E33" s="37" t="s">
        <v>97</v>
      </c>
      <c r="F33" s="22">
        <v>38</v>
      </c>
      <c r="G33" s="22">
        <v>1.3</v>
      </c>
      <c r="H33" s="22">
        <v>4.5</v>
      </c>
      <c r="I33" s="22">
        <v>30</v>
      </c>
      <c r="J33" s="22">
        <v>0</v>
      </c>
      <c r="K33" s="22">
        <v>53</v>
      </c>
      <c r="L33" s="22">
        <v>35</v>
      </c>
      <c r="M33" s="22">
        <v>5</v>
      </c>
      <c r="N33" s="22">
        <v>1</v>
      </c>
      <c r="O33" s="22">
        <v>1</v>
      </c>
      <c r="P33" s="22">
        <v>0</v>
      </c>
      <c r="Q33" s="22">
        <v>0</v>
      </c>
      <c r="R33" s="22">
        <v>0</v>
      </c>
      <c r="S33" s="7">
        <f t="shared" si="3"/>
        <v>168.8</v>
      </c>
      <c r="T33" s="7"/>
    </row>
    <row r="34" spans="1:20" s="22" customFormat="1" ht="50" customHeight="1" x14ac:dyDescent="0.2">
      <c r="A34" s="22" t="s">
        <v>19</v>
      </c>
      <c r="B34" s="22" t="s">
        <v>24</v>
      </c>
      <c r="C34" s="37" t="s">
        <v>91</v>
      </c>
      <c r="D34" s="37" t="s">
        <v>31</v>
      </c>
      <c r="E34" s="37" t="s">
        <v>31</v>
      </c>
      <c r="F34" s="22">
        <v>25</v>
      </c>
      <c r="G34" s="22">
        <v>17</v>
      </c>
      <c r="H34" s="22">
        <v>4</v>
      </c>
      <c r="I34" s="22">
        <v>20</v>
      </c>
      <c r="J34" s="22">
        <v>0</v>
      </c>
      <c r="K34" s="22">
        <v>61</v>
      </c>
      <c r="L34" s="22">
        <v>42</v>
      </c>
      <c r="M34" s="22">
        <v>10</v>
      </c>
      <c r="N34" s="22">
        <v>1</v>
      </c>
      <c r="O34" s="22">
        <v>0</v>
      </c>
      <c r="P34" s="22">
        <v>0</v>
      </c>
      <c r="Q34" s="22">
        <v>0</v>
      </c>
      <c r="R34" s="22">
        <v>0</v>
      </c>
      <c r="S34" s="7">
        <f t="shared" si="3"/>
        <v>180</v>
      </c>
      <c r="T34" s="7"/>
    </row>
    <row r="35" spans="1:20" s="22" customFormat="1" ht="50" customHeight="1" x14ac:dyDescent="0.2">
      <c r="A35" s="22" t="s">
        <v>19</v>
      </c>
      <c r="B35" s="22" t="s">
        <v>25</v>
      </c>
      <c r="C35" s="37" t="s">
        <v>73</v>
      </c>
      <c r="D35" s="37" t="s">
        <v>31</v>
      </c>
      <c r="E35" s="37" t="s">
        <v>31</v>
      </c>
      <c r="F35" s="22">
        <v>0</v>
      </c>
      <c r="G35" s="22">
        <v>0</v>
      </c>
      <c r="H35" s="22">
        <v>15</v>
      </c>
      <c r="I35" s="22">
        <v>0</v>
      </c>
      <c r="J35" s="22">
        <v>0</v>
      </c>
      <c r="K35" s="22">
        <v>22</v>
      </c>
      <c r="L35" s="22">
        <v>13</v>
      </c>
      <c r="M35" s="22">
        <v>1</v>
      </c>
      <c r="N35" s="22">
        <v>1</v>
      </c>
      <c r="O35" s="22">
        <v>1</v>
      </c>
      <c r="P35" s="22">
        <v>0</v>
      </c>
      <c r="Q35" s="22">
        <v>0</v>
      </c>
      <c r="R35" s="22">
        <v>5</v>
      </c>
      <c r="S35" s="7">
        <f t="shared" si="3"/>
        <v>58</v>
      </c>
      <c r="T35" s="7"/>
    </row>
    <row r="36" spans="1:20" s="22" customFormat="1" ht="50" customHeight="1" x14ac:dyDescent="0.2">
      <c r="A36" s="22" t="s">
        <v>19</v>
      </c>
      <c r="B36" s="22" t="s">
        <v>25</v>
      </c>
      <c r="C36" s="37" t="s">
        <v>48</v>
      </c>
      <c r="D36" s="37" t="s">
        <v>31</v>
      </c>
      <c r="E36" s="37" t="s">
        <v>31</v>
      </c>
      <c r="F36" s="22">
        <v>0</v>
      </c>
      <c r="G36" s="22">
        <v>1</v>
      </c>
      <c r="H36" s="22">
        <v>0</v>
      </c>
      <c r="I36" s="22">
        <v>0</v>
      </c>
      <c r="J36" s="22">
        <v>0</v>
      </c>
      <c r="K36" s="22">
        <v>1</v>
      </c>
      <c r="L36" s="22">
        <v>1</v>
      </c>
      <c r="M36" s="22">
        <v>1</v>
      </c>
      <c r="N36" s="22">
        <v>1</v>
      </c>
      <c r="O36" s="22">
        <v>0</v>
      </c>
      <c r="P36" s="22">
        <v>0</v>
      </c>
      <c r="Q36" s="22">
        <v>1</v>
      </c>
      <c r="R36" s="22">
        <v>0</v>
      </c>
      <c r="S36" s="7">
        <f t="shared" si="3"/>
        <v>6</v>
      </c>
      <c r="T36" s="7">
        <v>3</v>
      </c>
    </row>
    <row r="37" spans="1:20" s="22" customFormat="1" ht="50" customHeight="1" x14ac:dyDescent="0.2">
      <c r="A37" s="22" t="s">
        <v>19</v>
      </c>
      <c r="B37" s="22" t="s">
        <v>25</v>
      </c>
      <c r="C37" s="37" t="s">
        <v>62</v>
      </c>
      <c r="D37" s="37" t="s">
        <v>31</v>
      </c>
      <c r="E37" s="37" t="s">
        <v>31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4</v>
      </c>
      <c r="S37" s="7">
        <f t="shared" si="3"/>
        <v>4</v>
      </c>
      <c r="T37" s="7"/>
    </row>
    <row r="38" spans="1:20" s="22" customFormat="1" ht="50" customHeight="1" x14ac:dyDescent="0.2">
      <c r="A38" s="22" t="s">
        <v>20</v>
      </c>
      <c r="B38" s="22" t="s">
        <v>24</v>
      </c>
      <c r="C38" s="37" t="s">
        <v>50</v>
      </c>
      <c r="D38" s="37" t="s">
        <v>31</v>
      </c>
      <c r="E38" s="37" t="s">
        <v>31</v>
      </c>
      <c r="F38" s="22">
        <v>0</v>
      </c>
      <c r="G38" s="22">
        <v>23</v>
      </c>
      <c r="H38" s="22">
        <v>6</v>
      </c>
      <c r="I38" s="22">
        <v>20</v>
      </c>
      <c r="J38" s="22">
        <v>0</v>
      </c>
      <c r="K38" s="22">
        <v>99</v>
      </c>
      <c r="L38" s="22">
        <v>60</v>
      </c>
      <c r="M38" s="22">
        <v>7</v>
      </c>
      <c r="N38" s="22">
        <v>1</v>
      </c>
      <c r="O38" s="22">
        <v>0</v>
      </c>
      <c r="P38" s="22">
        <v>0</v>
      </c>
      <c r="Q38" s="22">
        <v>0</v>
      </c>
      <c r="R38" s="22">
        <v>0</v>
      </c>
      <c r="S38" s="7">
        <f t="shared" si="3"/>
        <v>216</v>
      </c>
      <c r="T38" s="7">
        <v>207</v>
      </c>
    </row>
    <row r="39" spans="1:20" s="22" customFormat="1" ht="50" customHeight="1" x14ac:dyDescent="0.2">
      <c r="A39" s="22" t="s">
        <v>21</v>
      </c>
      <c r="B39" s="22" t="s">
        <v>24</v>
      </c>
      <c r="C39" s="37" t="s">
        <v>100</v>
      </c>
      <c r="D39" s="37" t="s">
        <v>31</v>
      </c>
      <c r="E39" s="37" t="s">
        <v>31</v>
      </c>
      <c r="F39" s="22">
        <v>0</v>
      </c>
      <c r="G39" s="22">
        <v>18</v>
      </c>
      <c r="H39" s="22">
        <v>2</v>
      </c>
      <c r="I39" s="22">
        <v>6</v>
      </c>
      <c r="J39" s="22">
        <v>0</v>
      </c>
      <c r="K39" s="22">
        <v>18</v>
      </c>
      <c r="L39" s="22">
        <v>12</v>
      </c>
      <c r="M39" s="22">
        <v>4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7">
        <f t="shared" si="3"/>
        <v>60</v>
      </c>
      <c r="T39" s="7"/>
    </row>
    <row r="40" spans="1:20" s="22" customFormat="1" ht="50" customHeight="1" x14ac:dyDescent="0.2">
      <c r="A40" s="22" t="s">
        <v>21</v>
      </c>
      <c r="B40" s="22" t="s">
        <v>24</v>
      </c>
      <c r="C40" s="37" t="s">
        <v>101</v>
      </c>
      <c r="D40" s="37" t="s">
        <v>31</v>
      </c>
      <c r="E40" s="37" t="s">
        <v>31</v>
      </c>
      <c r="F40" s="22">
        <v>10.4</v>
      </c>
      <c r="G40" s="22">
        <v>24.6</v>
      </c>
      <c r="H40" s="22">
        <v>4</v>
      </c>
      <c r="I40" s="22">
        <v>16.7</v>
      </c>
      <c r="J40" s="22">
        <v>0</v>
      </c>
      <c r="K40" s="22">
        <v>35.6</v>
      </c>
      <c r="L40" s="22">
        <v>29.3</v>
      </c>
      <c r="M40" s="22">
        <v>4</v>
      </c>
      <c r="N40" s="22">
        <v>3</v>
      </c>
      <c r="O40" s="22">
        <v>1</v>
      </c>
      <c r="P40" s="22">
        <v>0</v>
      </c>
      <c r="Q40" s="22">
        <v>0</v>
      </c>
      <c r="R40" s="22">
        <v>0</v>
      </c>
      <c r="S40" s="7">
        <f t="shared" si="3"/>
        <v>128.60000000000002</v>
      </c>
      <c r="T40" s="7"/>
    </row>
    <row r="41" spans="1:20" s="22" customFormat="1" ht="50" customHeight="1" x14ac:dyDescent="0.2">
      <c r="A41" s="22" t="s">
        <v>21</v>
      </c>
      <c r="B41" s="22" t="s">
        <v>24</v>
      </c>
      <c r="C41" s="37" t="s">
        <v>51</v>
      </c>
      <c r="D41" s="37" t="s">
        <v>31</v>
      </c>
      <c r="E41" s="37" t="s">
        <v>31</v>
      </c>
      <c r="F41" s="22">
        <v>6</v>
      </c>
      <c r="G41" s="22">
        <v>1</v>
      </c>
      <c r="H41" s="22">
        <v>3</v>
      </c>
      <c r="I41" s="22">
        <v>7</v>
      </c>
      <c r="J41" s="22">
        <v>0</v>
      </c>
      <c r="K41" s="22">
        <v>60</v>
      </c>
      <c r="L41" s="22">
        <v>28</v>
      </c>
      <c r="M41" s="22">
        <v>4</v>
      </c>
      <c r="N41" s="22">
        <v>1</v>
      </c>
      <c r="O41" s="22">
        <v>0</v>
      </c>
      <c r="P41" s="22">
        <v>0</v>
      </c>
      <c r="Q41" s="22">
        <v>0</v>
      </c>
      <c r="R41" s="22">
        <v>0</v>
      </c>
      <c r="S41" s="7">
        <f t="shared" si="3"/>
        <v>110</v>
      </c>
      <c r="T41" s="7"/>
    </row>
    <row r="42" spans="1:20" s="22" customFormat="1" ht="50" customHeight="1" x14ac:dyDescent="0.2">
      <c r="A42" s="22" t="s">
        <v>21</v>
      </c>
      <c r="B42" s="22" t="s">
        <v>24</v>
      </c>
      <c r="C42" s="37" t="s">
        <v>52</v>
      </c>
      <c r="D42" s="37" t="s">
        <v>31</v>
      </c>
      <c r="E42" s="37" t="s">
        <v>31</v>
      </c>
      <c r="F42" s="22">
        <v>0</v>
      </c>
      <c r="G42" s="22">
        <v>38</v>
      </c>
      <c r="H42" s="22">
        <v>5</v>
      </c>
      <c r="I42" s="22">
        <v>28</v>
      </c>
      <c r="J42" s="22">
        <v>0</v>
      </c>
      <c r="K42" s="22">
        <v>77</v>
      </c>
      <c r="L42" s="22">
        <v>31</v>
      </c>
      <c r="M42" s="22">
        <v>4</v>
      </c>
      <c r="N42" s="22">
        <v>3</v>
      </c>
      <c r="O42" s="22">
        <v>1</v>
      </c>
      <c r="P42" s="22">
        <v>0</v>
      </c>
      <c r="Q42" s="22">
        <v>0</v>
      </c>
      <c r="R42" s="22">
        <v>0</v>
      </c>
      <c r="S42" s="7">
        <f t="shared" si="3"/>
        <v>187</v>
      </c>
      <c r="T42" s="7"/>
    </row>
    <row r="43" spans="1:20" s="22" customFormat="1" ht="50" customHeight="1" x14ac:dyDescent="0.2">
      <c r="A43" s="22" t="s">
        <v>21</v>
      </c>
      <c r="B43" s="22" t="s">
        <v>24</v>
      </c>
      <c r="C43" s="37" t="s">
        <v>53</v>
      </c>
      <c r="D43" s="37" t="s">
        <v>31</v>
      </c>
      <c r="E43" s="37" t="s">
        <v>31</v>
      </c>
      <c r="F43" s="22">
        <v>2</v>
      </c>
      <c r="G43" s="22">
        <v>0</v>
      </c>
      <c r="H43" s="22">
        <v>0</v>
      </c>
      <c r="I43" s="22">
        <v>0</v>
      </c>
      <c r="J43" s="22">
        <v>0</v>
      </c>
      <c r="K43" s="22">
        <v>6</v>
      </c>
      <c r="L43" s="22">
        <v>1</v>
      </c>
      <c r="M43" s="22">
        <v>3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7">
        <f t="shared" si="3"/>
        <v>12</v>
      </c>
      <c r="T43" s="7">
        <v>9</v>
      </c>
    </row>
    <row r="44" spans="1:20" s="22" customFormat="1" ht="50" customHeight="1" x14ac:dyDescent="0.2">
      <c r="A44" s="22" t="s">
        <v>21</v>
      </c>
      <c r="B44" s="22" t="s">
        <v>25</v>
      </c>
      <c r="C44" s="37" t="s">
        <v>49</v>
      </c>
      <c r="D44" s="37" t="s">
        <v>99</v>
      </c>
      <c r="E44" s="37" t="s">
        <v>31</v>
      </c>
      <c r="F44" s="22">
        <v>0</v>
      </c>
      <c r="G44" s="22">
        <v>3</v>
      </c>
      <c r="H44" s="22">
        <v>1</v>
      </c>
      <c r="I44" s="22">
        <v>0</v>
      </c>
      <c r="J44" s="22">
        <v>0</v>
      </c>
      <c r="K44" s="22">
        <v>9</v>
      </c>
      <c r="L44" s="22">
        <v>6</v>
      </c>
      <c r="M44" s="22">
        <v>1</v>
      </c>
      <c r="N44" s="22">
        <v>1</v>
      </c>
      <c r="O44" s="22">
        <v>0</v>
      </c>
      <c r="P44" s="22">
        <v>0</v>
      </c>
      <c r="Q44" s="22">
        <v>0</v>
      </c>
      <c r="R44" s="22">
        <v>0</v>
      </c>
      <c r="S44" s="7">
        <f t="shared" si="3"/>
        <v>21</v>
      </c>
      <c r="T44" s="7"/>
    </row>
    <row r="45" spans="1:20" s="22" customFormat="1" ht="50" customHeight="1" x14ac:dyDescent="0.2">
      <c r="A45" s="22" t="s">
        <v>54</v>
      </c>
      <c r="B45" s="22" t="s">
        <v>25</v>
      </c>
      <c r="C45" s="37" t="s">
        <v>55</v>
      </c>
      <c r="D45" s="37" t="s">
        <v>31</v>
      </c>
      <c r="E45" s="37" t="s">
        <v>31</v>
      </c>
      <c r="F45" s="22">
        <v>153</v>
      </c>
      <c r="G45" s="22">
        <v>8</v>
      </c>
      <c r="H45" s="22">
        <v>3</v>
      </c>
      <c r="I45" s="22">
        <v>97</v>
      </c>
      <c r="J45" s="22">
        <v>0</v>
      </c>
      <c r="K45" s="22">
        <v>267</v>
      </c>
      <c r="L45" s="22">
        <v>17</v>
      </c>
      <c r="M45" s="22">
        <v>26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7">
        <f t="shared" si="3"/>
        <v>571</v>
      </c>
      <c r="T45" s="7">
        <v>416</v>
      </c>
    </row>
    <row r="46" spans="1:20" s="22" customFormat="1" ht="50" customHeight="1" x14ac:dyDescent="0.2">
      <c r="A46" s="22" t="s">
        <v>22</v>
      </c>
      <c r="B46" s="22" t="s">
        <v>24</v>
      </c>
      <c r="C46" s="37" t="s">
        <v>102</v>
      </c>
      <c r="D46" s="37" t="s">
        <v>103</v>
      </c>
      <c r="E46" s="37" t="s">
        <v>104</v>
      </c>
      <c r="F46" s="22">
        <v>0</v>
      </c>
      <c r="G46" s="22">
        <v>10</v>
      </c>
      <c r="H46" s="22">
        <v>2</v>
      </c>
      <c r="I46" s="22">
        <v>1</v>
      </c>
      <c r="J46" s="22">
        <v>0</v>
      </c>
      <c r="K46" s="22">
        <v>20</v>
      </c>
      <c r="L46" s="22">
        <v>8.76</v>
      </c>
      <c r="M46" s="22">
        <v>2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7">
        <f t="shared" si="3"/>
        <v>43.76</v>
      </c>
      <c r="T46" s="7"/>
    </row>
    <row r="47" spans="1:20" s="22" customFormat="1" ht="50" customHeight="1" x14ac:dyDescent="0.2">
      <c r="A47" s="22" t="s">
        <v>22</v>
      </c>
      <c r="B47" s="22" t="s">
        <v>24</v>
      </c>
      <c r="C47" s="37" t="s">
        <v>105</v>
      </c>
      <c r="D47" s="37" t="s">
        <v>31</v>
      </c>
      <c r="E47" s="37" t="s">
        <v>31</v>
      </c>
      <c r="F47" s="22">
        <v>1</v>
      </c>
      <c r="G47" s="22">
        <v>9</v>
      </c>
      <c r="H47" s="22">
        <v>0</v>
      </c>
      <c r="I47" s="22">
        <v>0</v>
      </c>
      <c r="J47" s="22">
        <v>0</v>
      </c>
      <c r="K47" s="22">
        <v>11</v>
      </c>
      <c r="L47" s="22">
        <v>5</v>
      </c>
      <c r="M47" s="22">
        <v>2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7">
        <f t="shared" si="3"/>
        <v>28</v>
      </c>
      <c r="T47" s="7"/>
    </row>
  </sheetData>
  <autoFilter ref="A13:T47" xr:uid="{3E8D6E2C-666C-1C4F-9671-FAE7C31A9A4C}"/>
  <sortState xmlns:xlrd2="http://schemas.microsoft.com/office/spreadsheetml/2017/richdata2" ref="A14:T47">
    <sortCondition ref="A14:A47"/>
    <sortCondition ref="B14:B47"/>
    <sortCondition ref="C14:C47"/>
    <sortCondition ref="D14:D47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9D3E-BEC7-5040-B70B-1F3F074EC82F}">
  <dimension ref="A1:U72"/>
  <sheetViews>
    <sheetView workbookViewId="0"/>
  </sheetViews>
  <sheetFormatPr baseColWidth="10" defaultRowHeight="16" x14ac:dyDescent="0.2"/>
  <cols>
    <col min="1" max="1" width="15.1640625" customWidth="1"/>
    <col min="2" max="2" width="8.6640625" bestFit="1" customWidth="1"/>
    <col min="3" max="3" width="27" style="6" customWidth="1"/>
    <col min="4" max="4" width="61.1640625" style="6" customWidth="1"/>
    <col min="5" max="5" width="46.6640625" style="6" customWidth="1"/>
    <col min="6" max="9" width="6.83203125" customWidth="1"/>
    <col min="10" max="10" width="12.1640625" customWidth="1"/>
    <col min="11" max="18" width="6.83203125" customWidth="1"/>
    <col min="19" max="20" width="7.5" style="4" customWidth="1"/>
  </cols>
  <sheetData>
    <row r="1" spans="1:21" ht="26" x14ac:dyDescent="0.3">
      <c r="A1" s="1" t="s">
        <v>69</v>
      </c>
      <c r="T1" s="7"/>
    </row>
    <row r="2" spans="1:21" ht="19" x14ac:dyDescent="0.25">
      <c r="A2" s="8" t="s">
        <v>56</v>
      </c>
      <c r="F2" s="4" t="s">
        <v>10</v>
      </c>
      <c r="G2" s="4"/>
      <c r="T2" s="7"/>
    </row>
    <row r="3" spans="1:21" ht="35" x14ac:dyDescent="0.25">
      <c r="A3" s="8"/>
      <c r="E3" s="23" t="s">
        <v>11</v>
      </c>
      <c r="F3" s="34">
        <v>2</v>
      </c>
      <c r="G3" s="34">
        <v>3</v>
      </c>
      <c r="H3" s="34">
        <v>4</v>
      </c>
      <c r="I3" s="34">
        <v>5</v>
      </c>
      <c r="J3" s="35" t="s">
        <v>12</v>
      </c>
      <c r="K3" s="34">
        <v>6</v>
      </c>
      <c r="L3" s="34">
        <v>7</v>
      </c>
      <c r="M3" s="34" t="s">
        <v>13</v>
      </c>
      <c r="N3" s="34" t="s">
        <v>14</v>
      </c>
      <c r="O3" s="34" t="s">
        <v>15</v>
      </c>
      <c r="P3" s="34" t="s">
        <v>16</v>
      </c>
      <c r="Q3" s="34">
        <v>9</v>
      </c>
      <c r="R3" s="34" t="s">
        <v>17</v>
      </c>
      <c r="S3" s="36" t="s">
        <v>72</v>
      </c>
      <c r="T3" s="36" t="s">
        <v>18</v>
      </c>
      <c r="U3" s="38" t="s">
        <v>106</v>
      </c>
    </row>
    <row r="4" spans="1:21" ht="19" x14ac:dyDescent="0.25">
      <c r="A4" s="8"/>
      <c r="E4" s="24" t="s">
        <v>19</v>
      </c>
      <c r="F4" s="12">
        <f t="shared" ref="F4:S7" si="0">AVERAGEIF($A$14:$A$9938,$E4,F$14:F$9938)</f>
        <v>12.189555555555559</v>
      </c>
      <c r="G4" s="12">
        <f t="shared" si="0"/>
        <v>9.43888888888889</v>
      </c>
      <c r="H4" s="12">
        <f t="shared" si="0"/>
        <v>4.8119999999999994</v>
      </c>
      <c r="I4" s="12">
        <f t="shared" si="0"/>
        <v>17.421333333333333</v>
      </c>
      <c r="J4" s="12">
        <f t="shared" si="0"/>
        <v>1.3168888888888888</v>
      </c>
      <c r="K4" s="12">
        <f t="shared" si="0"/>
        <v>42.25533333333334</v>
      </c>
      <c r="L4" s="12">
        <f t="shared" si="0"/>
        <v>29.859311111111108</v>
      </c>
      <c r="M4" s="12">
        <f t="shared" si="0"/>
        <v>6.1244444444444461</v>
      </c>
      <c r="N4" s="12">
        <f t="shared" si="0"/>
        <v>1.3768888888888891</v>
      </c>
      <c r="O4" s="12">
        <f t="shared" si="0"/>
        <v>0.62377777777777776</v>
      </c>
      <c r="P4" s="12">
        <f t="shared" si="0"/>
        <v>0.1111111111111111</v>
      </c>
      <c r="Q4" s="12">
        <f t="shared" si="0"/>
        <v>4.4444444444444446E-2</v>
      </c>
      <c r="R4" s="12">
        <f t="shared" si="0"/>
        <v>1.1922222222222223</v>
      </c>
      <c r="S4" s="13">
        <f t="shared" si="0"/>
        <v>126.76620000000001</v>
      </c>
      <c r="T4" s="14">
        <v>103</v>
      </c>
    </row>
    <row r="5" spans="1:21" ht="19" x14ac:dyDescent="0.25">
      <c r="A5" s="8"/>
      <c r="E5" s="24" t="s">
        <v>20</v>
      </c>
      <c r="F5" s="12">
        <f t="shared" si="0"/>
        <v>0</v>
      </c>
      <c r="G5" s="12">
        <f t="shared" si="0"/>
        <v>20.85</v>
      </c>
      <c r="H5" s="12">
        <f t="shared" si="0"/>
        <v>5.36</v>
      </c>
      <c r="I5" s="12">
        <f t="shared" si="0"/>
        <v>24</v>
      </c>
      <c r="J5" s="12">
        <f t="shared" si="0"/>
        <v>0</v>
      </c>
      <c r="K5" s="12">
        <f t="shared" si="0"/>
        <v>87.16</v>
      </c>
      <c r="L5" s="12">
        <f t="shared" si="0"/>
        <v>50.38</v>
      </c>
      <c r="M5" s="12">
        <f t="shared" si="0"/>
        <v>6</v>
      </c>
      <c r="N5" s="12">
        <f t="shared" si="0"/>
        <v>1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3">
        <f t="shared" si="0"/>
        <v>194.75</v>
      </c>
      <c r="T5" s="14">
        <v>182.9</v>
      </c>
    </row>
    <row r="6" spans="1:21" ht="19" x14ac:dyDescent="0.25">
      <c r="A6" s="8"/>
      <c r="E6" s="24" t="s">
        <v>21</v>
      </c>
      <c r="F6" s="12">
        <f t="shared" si="0"/>
        <v>2.9066666666666667</v>
      </c>
      <c r="G6" s="12">
        <f t="shared" si="0"/>
        <v>11.701666666666668</v>
      </c>
      <c r="H6" s="12">
        <f t="shared" si="0"/>
        <v>3.0166666666666671</v>
      </c>
      <c r="I6" s="12">
        <f t="shared" si="0"/>
        <v>10.248333333333333</v>
      </c>
      <c r="J6" s="12">
        <f t="shared" si="0"/>
        <v>0</v>
      </c>
      <c r="K6" s="12">
        <f t="shared" si="0"/>
        <v>31.951666666666668</v>
      </c>
      <c r="L6" s="12">
        <f t="shared" si="0"/>
        <v>14.07</v>
      </c>
      <c r="M6" s="12">
        <f t="shared" si="0"/>
        <v>2.9666666666666668</v>
      </c>
      <c r="N6" s="12">
        <f t="shared" si="0"/>
        <v>1.1666666666666667</v>
      </c>
      <c r="O6" s="12">
        <f t="shared" si="0"/>
        <v>0.33333333333333331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3">
        <f t="shared" si="0"/>
        <v>78.361666666666665</v>
      </c>
      <c r="T6" s="14">
        <v>71.7</v>
      </c>
    </row>
    <row r="7" spans="1:21" ht="19" x14ac:dyDescent="0.25">
      <c r="A7" s="8"/>
      <c r="E7" s="24" t="s">
        <v>22</v>
      </c>
      <c r="F7" s="12">
        <f t="shared" si="0"/>
        <v>2.6</v>
      </c>
      <c r="G7" s="12">
        <f t="shared" si="0"/>
        <v>16.271999999999998</v>
      </c>
      <c r="H7" s="12">
        <f t="shared" si="0"/>
        <v>2.68</v>
      </c>
      <c r="I7" s="12">
        <f t="shared" si="0"/>
        <v>15.526</v>
      </c>
      <c r="J7" s="12">
        <f t="shared" si="0"/>
        <v>0</v>
      </c>
      <c r="K7" s="12">
        <f t="shared" si="0"/>
        <v>34.769999999999996</v>
      </c>
      <c r="L7" s="12">
        <f t="shared" si="0"/>
        <v>22.854000000000003</v>
      </c>
      <c r="M7" s="12">
        <f t="shared" si="0"/>
        <v>3.8180000000000001</v>
      </c>
      <c r="N7" s="12">
        <f t="shared" si="0"/>
        <v>0.8</v>
      </c>
      <c r="O7" s="12">
        <f t="shared" si="0"/>
        <v>0.2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3">
        <f t="shared" si="0"/>
        <v>99.52000000000001</v>
      </c>
      <c r="T7" s="14"/>
      <c r="U7" t="s">
        <v>23</v>
      </c>
    </row>
    <row r="8" spans="1:21" ht="19" x14ac:dyDescent="0.25">
      <c r="A8" s="8"/>
      <c r="E8" s="24" t="s">
        <v>24</v>
      </c>
      <c r="F8" s="12">
        <f t="shared" ref="F8:S9" si="1">AVERAGEIF($B$14:$B$9938,$E8,F$14:F$9938)</f>
        <v>11.391568627450983</v>
      </c>
      <c r="G8" s="12">
        <f t="shared" si="1"/>
        <v>11.689607843137255</v>
      </c>
      <c r="H8" s="12">
        <f t="shared" si="1"/>
        <v>4.5803921568627448</v>
      </c>
      <c r="I8" s="12">
        <f t="shared" si="1"/>
        <v>18.570196078431373</v>
      </c>
      <c r="J8" s="12">
        <f t="shared" si="1"/>
        <v>1.3776470588235292</v>
      </c>
      <c r="K8" s="12">
        <f t="shared" si="1"/>
        <v>45.494313725490208</v>
      </c>
      <c r="L8" s="12">
        <f t="shared" si="1"/>
        <v>30.926254901960785</v>
      </c>
      <c r="M8" s="12">
        <f t="shared" si="1"/>
        <v>6.3066666666666684</v>
      </c>
      <c r="N8" s="12">
        <f t="shared" si="1"/>
        <v>1.3913725490196081</v>
      </c>
      <c r="O8" s="12">
        <f t="shared" si="1"/>
        <v>0.60921568627450984</v>
      </c>
      <c r="P8" s="12">
        <f t="shared" si="1"/>
        <v>7.8431372549019607E-2</v>
      </c>
      <c r="Q8" s="12">
        <f t="shared" si="1"/>
        <v>3.9215686274509803E-2</v>
      </c>
      <c r="R8" s="12">
        <f t="shared" si="1"/>
        <v>0.72549019607843135</v>
      </c>
      <c r="S8" s="13">
        <f t="shared" si="1"/>
        <v>133.18037254901964</v>
      </c>
      <c r="T8" s="14">
        <v>126.7</v>
      </c>
    </row>
    <row r="9" spans="1:21" ht="19" x14ac:dyDescent="0.25">
      <c r="A9" s="8"/>
      <c r="E9" s="24" t="s">
        <v>25</v>
      </c>
      <c r="F9" s="12">
        <f t="shared" si="1"/>
        <v>17.912500000000001</v>
      </c>
      <c r="G9" s="12">
        <f t="shared" si="1"/>
        <v>1.375</v>
      </c>
      <c r="H9" s="12">
        <f t="shared" si="1"/>
        <v>2.8250000000000002</v>
      </c>
      <c r="I9" s="12">
        <f t="shared" si="1"/>
        <v>11.5875</v>
      </c>
      <c r="J9" s="12">
        <f t="shared" si="1"/>
        <v>0</v>
      </c>
      <c r="K9" s="12">
        <f t="shared" si="1"/>
        <v>35.65</v>
      </c>
      <c r="L9" s="12">
        <f t="shared" si="1"/>
        <v>5.88375</v>
      </c>
      <c r="M9" s="12">
        <f t="shared" si="1"/>
        <v>3.7250000000000001</v>
      </c>
      <c r="N9" s="12">
        <f t="shared" si="1"/>
        <v>0.5</v>
      </c>
      <c r="O9" s="12">
        <f t="shared" si="1"/>
        <v>0.125</v>
      </c>
      <c r="P9" s="12">
        <f t="shared" si="1"/>
        <v>0.125</v>
      </c>
      <c r="Q9" s="12">
        <f t="shared" si="1"/>
        <v>0</v>
      </c>
      <c r="R9" s="12">
        <f t="shared" si="1"/>
        <v>2.0812499999999998</v>
      </c>
      <c r="S9" s="13">
        <f t="shared" si="1"/>
        <v>81.789999999999992</v>
      </c>
      <c r="T9" s="14">
        <v>38.5</v>
      </c>
    </row>
    <row r="10" spans="1:21" ht="19" x14ac:dyDescent="0.25">
      <c r="A10" s="8"/>
      <c r="E10" s="23" t="s">
        <v>26</v>
      </c>
      <c r="F10" s="15">
        <f t="shared" ref="F10:S10" si="2">AVERAGE(F14:F9938)</f>
        <v>12.275762711864409</v>
      </c>
      <c r="G10" s="15">
        <f t="shared" si="2"/>
        <v>10.291016949152542</v>
      </c>
      <c r="H10" s="15">
        <f t="shared" si="2"/>
        <v>4.3423728813559324</v>
      </c>
      <c r="I10" s="15">
        <f t="shared" si="2"/>
        <v>17.623389830508479</v>
      </c>
      <c r="J10" s="15">
        <f t="shared" si="2"/>
        <v>1.1908474576271184</v>
      </c>
      <c r="K10" s="15">
        <f t="shared" si="2"/>
        <v>44.159491525423732</v>
      </c>
      <c r="L10" s="15">
        <f t="shared" si="2"/>
        <v>27.530661016949153</v>
      </c>
      <c r="M10" s="15">
        <f t="shared" si="2"/>
        <v>5.956610169491527</v>
      </c>
      <c r="N10" s="15">
        <f t="shared" si="2"/>
        <v>1.2705084745762714</v>
      </c>
      <c r="O10" s="15">
        <f t="shared" si="2"/>
        <v>0.54355932203389834</v>
      </c>
      <c r="P10" s="15">
        <f t="shared" si="2"/>
        <v>8.4745762711864403E-2</v>
      </c>
      <c r="Q10" s="15">
        <f t="shared" si="2"/>
        <v>3.3898305084745763E-2</v>
      </c>
      <c r="R10" s="15">
        <f t="shared" si="2"/>
        <v>0.90932203389830502</v>
      </c>
      <c r="S10" s="16">
        <f t="shared" si="2"/>
        <v>126.21218644067798</v>
      </c>
      <c r="T10" s="17">
        <v>109.1</v>
      </c>
    </row>
    <row r="11" spans="1:21" ht="19" x14ac:dyDescent="0.25">
      <c r="A11" s="8"/>
      <c r="T11" s="7"/>
    </row>
    <row r="12" spans="1:21" x14ac:dyDescent="0.2">
      <c r="A12" s="4"/>
      <c r="B12" s="4"/>
      <c r="C12" s="18"/>
      <c r="D12" s="18"/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7"/>
    </row>
    <row r="13" spans="1:21" ht="34" customHeight="1" x14ac:dyDescent="0.2">
      <c r="A13" s="19" t="s">
        <v>27</v>
      </c>
      <c r="B13" s="20" t="s">
        <v>28</v>
      </c>
      <c r="C13" s="21" t="s">
        <v>29</v>
      </c>
      <c r="D13" s="21" t="s">
        <v>30</v>
      </c>
      <c r="E13" s="21" t="s">
        <v>119</v>
      </c>
      <c r="F13" s="34">
        <v>2</v>
      </c>
      <c r="G13" s="34">
        <v>3</v>
      </c>
      <c r="H13" s="34">
        <v>4</v>
      </c>
      <c r="I13" s="34">
        <v>5</v>
      </c>
      <c r="J13" s="35" t="s">
        <v>12</v>
      </c>
      <c r="K13" s="34">
        <v>6</v>
      </c>
      <c r="L13" s="34">
        <v>7</v>
      </c>
      <c r="M13" s="34" t="s">
        <v>13</v>
      </c>
      <c r="N13" s="34" t="s">
        <v>14</v>
      </c>
      <c r="O13" s="34" t="s">
        <v>15</v>
      </c>
      <c r="P13" s="34" t="s">
        <v>16</v>
      </c>
      <c r="Q13" s="34">
        <v>9</v>
      </c>
      <c r="R13" s="34" t="s">
        <v>17</v>
      </c>
      <c r="S13" s="36" t="s">
        <v>72</v>
      </c>
      <c r="T13" s="36" t="s">
        <v>18</v>
      </c>
    </row>
    <row r="14" spans="1:21" s="22" customFormat="1" ht="50" customHeight="1" x14ac:dyDescent="0.2">
      <c r="A14" s="22" t="s">
        <v>19</v>
      </c>
      <c r="B14" s="22" t="s">
        <v>24</v>
      </c>
      <c r="C14" s="37" t="s">
        <v>32</v>
      </c>
      <c r="D14" s="37" t="s">
        <v>31</v>
      </c>
      <c r="E14" s="37" t="s">
        <v>31</v>
      </c>
      <c r="F14" s="22">
        <v>0</v>
      </c>
      <c r="G14" s="22">
        <v>3.6</v>
      </c>
      <c r="H14" s="22">
        <v>0</v>
      </c>
      <c r="I14" s="22">
        <v>1.8</v>
      </c>
      <c r="J14" s="22">
        <v>0</v>
      </c>
      <c r="K14" s="22">
        <v>18.2</v>
      </c>
      <c r="L14" s="22">
        <v>8.9</v>
      </c>
      <c r="M14" s="22">
        <v>2.2999999999999998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7">
        <f t="shared" ref="S14:S45" si="3">SUM(F14:R14)</f>
        <v>34.799999999999997</v>
      </c>
      <c r="T14" s="7">
        <v>34.54</v>
      </c>
    </row>
    <row r="15" spans="1:21" s="22" customFormat="1" ht="50" customHeight="1" x14ac:dyDescent="0.2">
      <c r="A15" s="22" t="s">
        <v>19</v>
      </c>
      <c r="B15" s="22" t="s">
        <v>24</v>
      </c>
      <c r="C15" s="37" t="s">
        <v>85</v>
      </c>
      <c r="D15" s="37" t="s">
        <v>31</v>
      </c>
      <c r="E15" s="37" t="s">
        <v>31</v>
      </c>
      <c r="F15" s="22">
        <v>43</v>
      </c>
      <c r="G15" s="22">
        <v>6</v>
      </c>
      <c r="H15" s="22">
        <v>6</v>
      </c>
      <c r="I15" s="22">
        <v>29.5</v>
      </c>
      <c r="J15" s="22">
        <v>0</v>
      </c>
      <c r="K15" s="22">
        <v>46</v>
      </c>
      <c r="L15" s="22">
        <v>31</v>
      </c>
      <c r="M15" s="22">
        <v>7</v>
      </c>
      <c r="N15" s="22">
        <v>1</v>
      </c>
      <c r="O15" s="22">
        <v>0.25</v>
      </c>
      <c r="P15" s="22">
        <v>0</v>
      </c>
      <c r="Q15" s="22">
        <v>0</v>
      </c>
      <c r="R15" s="22">
        <v>0</v>
      </c>
      <c r="S15" s="7">
        <f t="shared" si="3"/>
        <v>169.75</v>
      </c>
      <c r="T15" s="7"/>
    </row>
    <row r="16" spans="1:21" s="22" customFormat="1" ht="50" customHeight="1" x14ac:dyDescent="0.2">
      <c r="A16" s="22" t="s">
        <v>19</v>
      </c>
      <c r="B16" s="22" t="s">
        <v>24</v>
      </c>
      <c r="C16" s="37" t="s">
        <v>83</v>
      </c>
      <c r="D16" s="37" t="s">
        <v>31</v>
      </c>
      <c r="E16" s="37" t="s">
        <v>31</v>
      </c>
      <c r="F16" s="22">
        <v>24.75</v>
      </c>
      <c r="G16" s="22">
        <v>0</v>
      </c>
      <c r="H16" s="22">
        <v>4.67</v>
      </c>
      <c r="I16" s="22">
        <v>47.75</v>
      </c>
      <c r="J16" s="22">
        <v>0</v>
      </c>
      <c r="K16" s="22">
        <v>25.85</v>
      </c>
      <c r="L16" s="22">
        <v>20.350000000000001</v>
      </c>
      <c r="M16" s="22">
        <v>0</v>
      </c>
      <c r="N16" s="22">
        <v>1.6</v>
      </c>
      <c r="O16" s="22">
        <v>0</v>
      </c>
      <c r="P16" s="22">
        <v>0</v>
      </c>
      <c r="Q16" s="22">
        <v>0</v>
      </c>
      <c r="R16" s="22">
        <v>0</v>
      </c>
      <c r="S16" s="7">
        <f t="shared" si="3"/>
        <v>124.97</v>
      </c>
      <c r="T16" s="7"/>
    </row>
    <row r="17" spans="1:20" s="22" customFormat="1" ht="50" customHeight="1" x14ac:dyDescent="0.2">
      <c r="A17" s="22" t="s">
        <v>19</v>
      </c>
      <c r="B17" s="22" t="s">
        <v>24</v>
      </c>
      <c r="C17" s="37" t="s">
        <v>86</v>
      </c>
      <c r="D17" s="37" t="s">
        <v>31</v>
      </c>
      <c r="E17" s="37" t="s">
        <v>31</v>
      </c>
      <c r="F17" s="22">
        <v>6.58</v>
      </c>
      <c r="G17" s="22">
        <v>5.3</v>
      </c>
      <c r="H17" s="22">
        <v>7.26</v>
      </c>
      <c r="I17" s="22">
        <v>5.42</v>
      </c>
      <c r="J17" s="22">
        <v>0</v>
      </c>
      <c r="K17" s="22">
        <v>19.96</v>
      </c>
      <c r="L17" s="22">
        <v>17.809999999999999</v>
      </c>
      <c r="M17" s="22">
        <v>1</v>
      </c>
      <c r="N17" s="22">
        <v>1</v>
      </c>
      <c r="O17" s="22">
        <v>1</v>
      </c>
      <c r="P17" s="22">
        <v>0</v>
      </c>
      <c r="Q17" s="22">
        <v>0</v>
      </c>
      <c r="R17" s="22">
        <v>0</v>
      </c>
      <c r="S17" s="7">
        <f t="shared" si="3"/>
        <v>65.33</v>
      </c>
      <c r="T17" s="7"/>
    </row>
    <row r="18" spans="1:20" s="22" customFormat="1" ht="50" customHeight="1" x14ac:dyDescent="0.2">
      <c r="A18" s="37" t="s">
        <v>19</v>
      </c>
      <c r="B18" s="22" t="s">
        <v>24</v>
      </c>
      <c r="C18" s="37" t="s">
        <v>57</v>
      </c>
      <c r="D18" s="37" t="s">
        <v>31</v>
      </c>
      <c r="E18" s="37" t="s">
        <v>31</v>
      </c>
      <c r="F18" s="22">
        <v>38.43</v>
      </c>
      <c r="G18" s="22">
        <v>0</v>
      </c>
      <c r="H18" s="22">
        <v>9.1999999999999993</v>
      </c>
      <c r="I18" s="22">
        <v>51.4</v>
      </c>
      <c r="J18" s="22">
        <v>0</v>
      </c>
      <c r="K18" s="22">
        <v>64.849999999999994</v>
      </c>
      <c r="L18" s="22">
        <v>56.41</v>
      </c>
      <c r="M18" s="22">
        <v>4</v>
      </c>
      <c r="N18" s="22">
        <v>2</v>
      </c>
      <c r="O18" s="22">
        <v>1</v>
      </c>
      <c r="P18" s="22">
        <v>0</v>
      </c>
      <c r="Q18" s="22">
        <v>0</v>
      </c>
      <c r="R18" s="22">
        <v>0</v>
      </c>
      <c r="S18" s="7">
        <f t="shared" si="3"/>
        <v>227.29</v>
      </c>
      <c r="T18" s="7">
        <v>149.84</v>
      </c>
    </row>
    <row r="19" spans="1:20" s="22" customFormat="1" ht="50" customHeight="1" x14ac:dyDescent="0.2">
      <c r="A19" s="22" t="s">
        <v>19</v>
      </c>
      <c r="B19" s="22" t="s">
        <v>24</v>
      </c>
      <c r="C19" s="37" t="s">
        <v>58</v>
      </c>
      <c r="D19" s="37" t="s">
        <v>31</v>
      </c>
      <c r="E19" s="37" t="s">
        <v>31</v>
      </c>
      <c r="F19" s="22">
        <v>0</v>
      </c>
      <c r="G19" s="22">
        <v>4</v>
      </c>
      <c r="H19" s="22">
        <v>1</v>
      </c>
      <c r="I19" s="22">
        <v>0</v>
      </c>
      <c r="J19" s="22">
        <v>1</v>
      </c>
      <c r="K19" s="22">
        <v>24.6</v>
      </c>
      <c r="L19" s="22">
        <v>33.200000000000003</v>
      </c>
      <c r="M19" s="22">
        <v>8.6</v>
      </c>
      <c r="N19" s="22">
        <v>0</v>
      </c>
      <c r="O19" s="22">
        <v>0.91</v>
      </c>
      <c r="P19" s="22">
        <v>0</v>
      </c>
      <c r="Q19" s="22">
        <v>0</v>
      </c>
      <c r="R19" s="22">
        <v>0</v>
      </c>
      <c r="S19" s="7">
        <f t="shared" si="3"/>
        <v>73.31</v>
      </c>
      <c r="T19" s="7">
        <v>67</v>
      </c>
    </row>
    <row r="20" spans="1:20" s="22" customFormat="1" ht="50" customHeight="1" x14ac:dyDescent="0.2">
      <c r="A20" s="22" t="s">
        <v>19</v>
      </c>
      <c r="B20" s="22" t="s">
        <v>24</v>
      </c>
      <c r="C20" s="37" t="s">
        <v>76</v>
      </c>
      <c r="D20" s="37" t="s">
        <v>79</v>
      </c>
      <c r="E20" s="37" t="s">
        <v>80</v>
      </c>
      <c r="F20" s="22">
        <v>0</v>
      </c>
      <c r="G20" s="22">
        <v>25</v>
      </c>
      <c r="H20" s="22">
        <v>1</v>
      </c>
      <c r="I20" s="22">
        <v>41</v>
      </c>
      <c r="J20" s="22">
        <v>0</v>
      </c>
      <c r="K20" s="22">
        <v>58</v>
      </c>
      <c r="L20" s="22">
        <v>82.3</v>
      </c>
      <c r="M20" s="22">
        <v>19</v>
      </c>
      <c r="N20" s="22">
        <v>1</v>
      </c>
      <c r="O20" s="22">
        <v>1</v>
      </c>
      <c r="P20" s="22">
        <v>0</v>
      </c>
      <c r="Q20" s="22">
        <v>0</v>
      </c>
      <c r="R20" s="22">
        <v>0</v>
      </c>
      <c r="S20" s="7">
        <f t="shared" si="3"/>
        <v>228.3</v>
      </c>
      <c r="T20" s="7"/>
    </row>
    <row r="21" spans="1:20" s="22" customFormat="1" ht="50" customHeight="1" x14ac:dyDescent="0.2">
      <c r="A21" s="22" t="s">
        <v>19</v>
      </c>
      <c r="B21" s="22" t="s">
        <v>24</v>
      </c>
      <c r="C21" s="37" t="s">
        <v>76</v>
      </c>
      <c r="D21" s="37" t="s">
        <v>77</v>
      </c>
      <c r="E21" s="37" t="s">
        <v>78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21.8</v>
      </c>
      <c r="L21" s="22">
        <v>7.4</v>
      </c>
      <c r="M21" s="22">
        <v>2.8</v>
      </c>
      <c r="N21" s="22">
        <v>1</v>
      </c>
      <c r="O21" s="22">
        <v>1</v>
      </c>
      <c r="P21" s="22">
        <v>0</v>
      </c>
      <c r="Q21" s="22">
        <v>0</v>
      </c>
      <c r="R21" s="22">
        <v>0</v>
      </c>
      <c r="S21" s="7">
        <f t="shared" si="3"/>
        <v>34</v>
      </c>
      <c r="T21" s="7"/>
    </row>
    <row r="22" spans="1:20" s="22" customFormat="1" ht="50" customHeight="1" x14ac:dyDescent="0.2">
      <c r="A22" s="22" t="s">
        <v>19</v>
      </c>
      <c r="B22" s="22" t="s">
        <v>24</v>
      </c>
      <c r="C22" s="37" t="s">
        <v>76</v>
      </c>
      <c r="D22" s="37" t="s">
        <v>111</v>
      </c>
      <c r="E22" s="37" t="s">
        <v>112</v>
      </c>
      <c r="F22" s="22">
        <v>0</v>
      </c>
      <c r="G22" s="22">
        <v>0</v>
      </c>
      <c r="H22" s="22">
        <v>1</v>
      </c>
      <c r="I22" s="22">
        <v>0</v>
      </c>
      <c r="J22" s="22">
        <v>0</v>
      </c>
      <c r="K22" s="22">
        <v>21.19</v>
      </c>
      <c r="L22" s="22">
        <v>13.87</v>
      </c>
      <c r="M22" s="22">
        <v>5.57</v>
      </c>
      <c r="N22" s="22">
        <v>0</v>
      </c>
      <c r="O22" s="22">
        <v>0.91</v>
      </c>
      <c r="P22" s="22">
        <v>0</v>
      </c>
      <c r="Q22" s="22">
        <v>0</v>
      </c>
      <c r="R22" s="22">
        <v>0</v>
      </c>
      <c r="S22" s="7">
        <f t="shared" si="3"/>
        <v>42.54</v>
      </c>
      <c r="T22" s="7"/>
    </row>
    <row r="23" spans="1:20" s="22" customFormat="1" ht="50" customHeight="1" x14ac:dyDescent="0.2">
      <c r="A23" s="22" t="s">
        <v>19</v>
      </c>
      <c r="B23" s="22" t="s">
        <v>24</v>
      </c>
      <c r="C23" s="37" t="s">
        <v>33</v>
      </c>
      <c r="D23" s="37" t="s">
        <v>31</v>
      </c>
      <c r="E23" s="37" t="s">
        <v>112</v>
      </c>
      <c r="F23" s="22">
        <v>27.09</v>
      </c>
      <c r="G23" s="22">
        <v>39.1</v>
      </c>
      <c r="H23" s="22">
        <v>3.2</v>
      </c>
      <c r="I23" s="22">
        <v>31.56</v>
      </c>
      <c r="J23" s="22">
        <v>0</v>
      </c>
      <c r="K23" s="22">
        <v>53.1</v>
      </c>
      <c r="L23" s="22">
        <v>54.32</v>
      </c>
      <c r="M23" s="22">
        <v>10.6</v>
      </c>
      <c r="N23" s="22">
        <v>1</v>
      </c>
      <c r="O23" s="22">
        <v>1</v>
      </c>
      <c r="P23" s="22">
        <v>0</v>
      </c>
      <c r="Q23" s="22">
        <v>0</v>
      </c>
      <c r="R23" s="22">
        <v>0</v>
      </c>
      <c r="S23" s="7">
        <f t="shared" si="3"/>
        <v>220.97</v>
      </c>
      <c r="T23" s="7"/>
    </row>
    <row r="24" spans="1:20" s="22" customFormat="1" ht="50" customHeight="1" x14ac:dyDescent="0.2">
      <c r="A24" s="22" t="s">
        <v>19</v>
      </c>
      <c r="B24" s="22" t="s">
        <v>24</v>
      </c>
      <c r="C24" s="37" t="s">
        <v>59</v>
      </c>
      <c r="D24" s="37" t="s">
        <v>31</v>
      </c>
      <c r="E24" s="37" t="s">
        <v>31</v>
      </c>
      <c r="F24" s="22">
        <v>4</v>
      </c>
      <c r="G24" s="22">
        <v>42.07</v>
      </c>
      <c r="H24" s="22">
        <v>13.28</v>
      </c>
      <c r="I24" s="22">
        <v>50</v>
      </c>
      <c r="J24" s="22">
        <v>0</v>
      </c>
      <c r="K24" s="22">
        <v>91.99</v>
      </c>
      <c r="L24" s="22">
        <v>88.66</v>
      </c>
      <c r="M24" s="22">
        <v>39.799999999999997</v>
      </c>
      <c r="N24" s="22">
        <v>10.87</v>
      </c>
      <c r="O24" s="22">
        <v>0.4</v>
      </c>
      <c r="P24" s="22">
        <v>1</v>
      </c>
      <c r="Q24" s="22">
        <v>0</v>
      </c>
      <c r="R24" s="22">
        <v>0</v>
      </c>
      <c r="S24" s="7">
        <f t="shared" si="3"/>
        <v>342.07</v>
      </c>
      <c r="T24" s="7">
        <v>288.02</v>
      </c>
    </row>
    <row r="25" spans="1:20" s="22" customFormat="1" ht="50" customHeight="1" x14ac:dyDescent="0.2">
      <c r="A25" s="22" t="s">
        <v>19</v>
      </c>
      <c r="B25" s="22" t="s">
        <v>24</v>
      </c>
      <c r="C25" s="37" t="s">
        <v>120</v>
      </c>
      <c r="D25" s="37" t="s">
        <v>31</v>
      </c>
      <c r="E25" s="37" t="s">
        <v>31</v>
      </c>
      <c r="F25" s="22">
        <v>1</v>
      </c>
      <c r="G25" s="22">
        <v>34.729999999999997</v>
      </c>
      <c r="H25" s="22">
        <v>10.32</v>
      </c>
      <c r="I25" s="22">
        <v>31.54</v>
      </c>
      <c r="J25" s="22">
        <v>2</v>
      </c>
      <c r="K25" s="22">
        <v>88.92</v>
      </c>
      <c r="L25" s="22">
        <v>39.32</v>
      </c>
      <c r="M25" s="22">
        <v>6</v>
      </c>
      <c r="N25" s="22">
        <v>1</v>
      </c>
      <c r="O25" s="22">
        <v>0</v>
      </c>
      <c r="P25" s="22">
        <v>0</v>
      </c>
      <c r="Q25" s="22">
        <v>0</v>
      </c>
      <c r="R25" s="22">
        <v>0</v>
      </c>
      <c r="S25" s="7">
        <f t="shared" si="3"/>
        <v>214.82999999999998</v>
      </c>
      <c r="T25" s="7"/>
    </row>
    <row r="26" spans="1:20" s="22" customFormat="1" ht="50" customHeight="1" x14ac:dyDescent="0.2">
      <c r="A26" s="22" t="s">
        <v>19</v>
      </c>
      <c r="B26" s="22" t="s">
        <v>24</v>
      </c>
      <c r="C26" s="37" t="s">
        <v>87</v>
      </c>
      <c r="D26" s="37" t="s">
        <v>31</v>
      </c>
      <c r="E26" s="37" t="s">
        <v>31</v>
      </c>
      <c r="F26" s="22">
        <v>1.4</v>
      </c>
      <c r="G26" s="22">
        <v>9.98</v>
      </c>
      <c r="H26" s="22">
        <v>2</v>
      </c>
      <c r="I26" s="22">
        <v>12.33</v>
      </c>
      <c r="J26" s="22">
        <v>0</v>
      </c>
      <c r="K26" s="22">
        <v>27.11</v>
      </c>
      <c r="L26" s="22">
        <v>4</v>
      </c>
      <c r="M26" s="22">
        <v>3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7">
        <f t="shared" si="3"/>
        <v>59.82</v>
      </c>
      <c r="T26" s="7"/>
    </row>
    <row r="27" spans="1:20" s="22" customFormat="1" ht="50" customHeight="1" x14ac:dyDescent="0.2">
      <c r="A27" s="22" t="s">
        <v>19</v>
      </c>
      <c r="B27" s="22" t="s">
        <v>24</v>
      </c>
      <c r="C27" s="37" t="s">
        <v>125</v>
      </c>
      <c r="D27" s="37" t="s">
        <v>31</v>
      </c>
      <c r="E27" s="37" t="s">
        <v>126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4.8</v>
      </c>
      <c r="M27" s="22">
        <v>1.4</v>
      </c>
      <c r="N27" s="22">
        <v>0</v>
      </c>
      <c r="O27" s="22">
        <v>0</v>
      </c>
      <c r="P27" s="22">
        <v>0</v>
      </c>
      <c r="Q27" s="22">
        <v>0</v>
      </c>
      <c r="R27" s="22">
        <v>6</v>
      </c>
      <c r="S27" s="7">
        <f t="shared" si="3"/>
        <v>12.2</v>
      </c>
      <c r="T27" s="7"/>
    </row>
    <row r="28" spans="1:20" s="22" customFormat="1" ht="50" customHeight="1" x14ac:dyDescent="0.2">
      <c r="A28" s="37" t="s">
        <v>19</v>
      </c>
      <c r="B28" s="22" t="s">
        <v>24</v>
      </c>
      <c r="C28" s="37" t="s">
        <v>34</v>
      </c>
      <c r="D28" s="37" t="s">
        <v>31</v>
      </c>
      <c r="E28" s="37" t="s">
        <v>31</v>
      </c>
      <c r="F28" s="22">
        <v>10.3</v>
      </c>
      <c r="G28" s="22">
        <v>35.799999999999997</v>
      </c>
      <c r="H28" s="22">
        <v>21.4</v>
      </c>
      <c r="I28" s="22">
        <v>18</v>
      </c>
      <c r="J28" s="22">
        <v>21</v>
      </c>
      <c r="K28" s="22">
        <v>163.58000000000001</v>
      </c>
      <c r="L28" s="22">
        <v>95.07</v>
      </c>
      <c r="M28" s="22">
        <v>21.8</v>
      </c>
      <c r="N28" s="22">
        <v>10.47</v>
      </c>
      <c r="O28" s="22">
        <v>2</v>
      </c>
      <c r="P28" s="22">
        <v>1</v>
      </c>
      <c r="Q28" s="22">
        <v>1</v>
      </c>
      <c r="R28" s="22">
        <v>0</v>
      </c>
      <c r="S28" s="7">
        <f t="shared" si="3"/>
        <v>401.42000000000007</v>
      </c>
      <c r="T28" s="7">
        <v>270.06</v>
      </c>
    </row>
    <row r="29" spans="1:20" s="22" customFormat="1" ht="50" customHeight="1" x14ac:dyDescent="0.2">
      <c r="A29" s="22" t="s">
        <v>19</v>
      </c>
      <c r="B29" s="22" t="s">
        <v>24</v>
      </c>
      <c r="C29" s="37" t="s">
        <v>74</v>
      </c>
      <c r="D29" s="37" t="s">
        <v>31</v>
      </c>
      <c r="E29" s="37" t="s">
        <v>75</v>
      </c>
      <c r="F29" s="22">
        <v>0</v>
      </c>
      <c r="G29" s="22">
        <v>0</v>
      </c>
      <c r="H29" s="22">
        <v>8.5</v>
      </c>
      <c r="I29" s="22">
        <v>31.5</v>
      </c>
      <c r="J29" s="22">
        <v>0</v>
      </c>
      <c r="K29" s="22">
        <v>84.24</v>
      </c>
      <c r="L29" s="22">
        <v>45.65</v>
      </c>
      <c r="M29" s="22">
        <v>11.69</v>
      </c>
      <c r="N29" s="22">
        <v>1.85</v>
      </c>
      <c r="O29" s="22">
        <v>1</v>
      </c>
      <c r="P29" s="22">
        <v>0</v>
      </c>
      <c r="Q29" s="22">
        <v>0</v>
      </c>
      <c r="R29" s="22">
        <v>0</v>
      </c>
      <c r="S29" s="7">
        <f t="shared" si="3"/>
        <v>184.42999999999998</v>
      </c>
      <c r="T29" s="7"/>
    </row>
    <row r="30" spans="1:20" s="22" customFormat="1" ht="50" customHeight="1" x14ac:dyDescent="0.2">
      <c r="A30" s="22" t="s">
        <v>19</v>
      </c>
      <c r="B30" s="22" t="s">
        <v>24</v>
      </c>
      <c r="C30" s="37" t="s">
        <v>121</v>
      </c>
      <c r="D30" s="37" t="s">
        <v>122</v>
      </c>
      <c r="E30" s="37" t="s">
        <v>123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8</v>
      </c>
      <c r="M30" s="22">
        <v>1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7">
        <f t="shared" si="3"/>
        <v>9</v>
      </c>
      <c r="T30" s="7"/>
    </row>
    <row r="31" spans="1:20" s="22" customFormat="1" ht="50" customHeight="1" x14ac:dyDescent="0.2">
      <c r="A31" s="22" t="s">
        <v>19</v>
      </c>
      <c r="B31" s="22" t="s">
        <v>24</v>
      </c>
      <c r="C31" s="37" t="s">
        <v>60</v>
      </c>
      <c r="D31" s="37" t="s">
        <v>124</v>
      </c>
      <c r="E31" s="37" t="s">
        <v>123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6.4</v>
      </c>
      <c r="M31" s="22">
        <v>1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7">
        <f t="shared" si="3"/>
        <v>7.4</v>
      </c>
      <c r="T31" s="7"/>
    </row>
    <row r="32" spans="1:20" s="22" customFormat="1" ht="50" customHeight="1" x14ac:dyDescent="0.2">
      <c r="A32" s="22" t="s">
        <v>19</v>
      </c>
      <c r="B32" s="22" t="s">
        <v>24</v>
      </c>
      <c r="C32" s="37" t="s">
        <v>35</v>
      </c>
      <c r="D32" s="37" t="s">
        <v>31</v>
      </c>
      <c r="E32" s="37" t="s">
        <v>36</v>
      </c>
      <c r="F32" s="22">
        <v>12.64</v>
      </c>
      <c r="G32" s="22">
        <v>10.98</v>
      </c>
      <c r="H32" s="22">
        <v>10.33</v>
      </c>
      <c r="I32" s="22">
        <v>13</v>
      </c>
      <c r="J32" s="22">
        <v>7</v>
      </c>
      <c r="K32" s="22">
        <v>36.85</v>
      </c>
      <c r="L32" s="22">
        <v>31.88</v>
      </c>
      <c r="M32" s="22">
        <v>2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7">
        <f t="shared" si="3"/>
        <v>124.68</v>
      </c>
      <c r="T32" s="7">
        <v>93.29</v>
      </c>
    </row>
    <row r="33" spans="1:20" s="22" customFormat="1" ht="50" customHeight="1" x14ac:dyDescent="0.2">
      <c r="A33" s="22" t="s">
        <v>19</v>
      </c>
      <c r="B33" s="22" t="s">
        <v>24</v>
      </c>
      <c r="C33" s="37" t="s">
        <v>37</v>
      </c>
      <c r="D33" s="37" t="s">
        <v>31</v>
      </c>
      <c r="E33" s="37" t="s">
        <v>81</v>
      </c>
      <c r="F33" s="22">
        <v>45.22</v>
      </c>
      <c r="G33" s="22">
        <v>14.75</v>
      </c>
      <c r="H33" s="22">
        <v>6</v>
      </c>
      <c r="I33" s="22">
        <v>54.5</v>
      </c>
      <c r="J33" s="22">
        <v>0</v>
      </c>
      <c r="K33" s="22">
        <v>117.87</v>
      </c>
      <c r="L33" s="22">
        <v>73.88</v>
      </c>
      <c r="M33" s="22">
        <v>1.97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7">
        <f t="shared" si="3"/>
        <v>314.19000000000005</v>
      </c>
      <c r="T33" s="7">
        <v>238.6</v>
      </c>
    </row>
    <row r="34" spans="1:20" s="22" customFormat="1" ht="50" customHeight="1" x14ac:dyDescent="0.2">
      <c r="A34" s="22" t="s">
        <v>19</v>
      </c>
      <c r="B34" s="22" t="s">
        <v>24</v>
      </c>
      <c r="C34" s="37" t="s">
        <v>127</v>
      </c>
      <c r="D34" s="37" t="s">
        <v>31</v>
      </c>
      <c r="E34" s="37" t="s">
        <v>128</v>
      </c>
      <c r="F34" s="22">
        <v>66.64</v>
      </c>
      <c r="G34" s="22">
        <v>11</v>
      </c>
      <c r="H34" s="22">
        <v>12.81</v>
      </c>
      <c r="I34" s="22">
        <v>31.58</v>
      </c>
      <c r="J34" s="22">
        <v>0</v>
      </c>
      <c r="K34" s="22">
        <v>80.88</v>
      </c>
      <c r="L34" s="22">
        <v>44.72</v>
      </c>
      <c r="M34" s="22">
        <v>10.8</v>
      </c>
      <c r="N34" s="22">
        <v>0.2</v>
      </c>
      <c r="O34" s="22">
        <v>1</v>
      </c>
      <c r="P34" s="22">
        <v>0</v>
      </c>
      <c r="Q34" s="22">
        <v>0</v>
      </c>
      <c r="R34" s="22">
        <v>2</v>
      </c>
      <c r="S34" s="7">
        <f t="shared" si="3"/>
        <v>261.63</v>
      </c>
      <c r="T34" s="7"/>
    </row>
    <row r="35" spans="1:20" s="22" customFormat="1" ht="50" customHeight="1" x14ac:dyDescent="0.2">
      <c r="A35" s="22" t="s">
        <v>19</v>
      </c>
      <c r="B35" s="22" t="s">
        <v>24</v>
      </c>
      <c r="C35" s="37" t="s">
        <v>98</v>
      </c>
      <c r="D35" s="37" t="s">
        <v>31</v>
      </c>
      <c r="E35" s="37" t="s">
        <v>31</v>
      </c>
      <c r="F35" s="22">
        <v>6.8</v>
      </c>
      <c r="G35" s="22">
        <v>14.3</v>
      </c>
      <c r="H35" s="22">
        <v>4.47</v>
      </c>
      <c r="I35" s="22">
        <v>2</v>
      </c>
      <c r="J35" s="22">
        <v>0</v>
      </c>
      <c r="K35" s="22">
        <v>42.65</v>
      </c>
      <c r="L35" s="22">
        <v>28.01</v>
      </c>
      <c r="M35" s="22">
        <v>1.2</v>
      </c>
      <c r="N35" s="22">
        <v>3</v>
      </c>
      <c r="O35" s="22">
        <v>1</v>
      </c>
      <c r="P35" s="22">
        <v>0</v>
      </c>
      <c r="Q35" s="22">
        <v>0</v>
      </c>
      <c r="R35" s="22">
        <v>0</v>
      </c>
      <c r="S35" s="7">
        <f t="shared" si="3"/>
        <v>103.43</v>
      </c>
      <c r="T35" s="7"/>
    </row>
    <row r="36" spans="1:20" s="22" customFormat="1" ht="50" customHeight="1" x14ac:dyDescent="0.2">
      <c r="A36" s="22" t="s">
        <v>19</v>
      </c>
      <c r="B36" s="22" t="s">
        <v>24</v>
      </c>
      <c r="C36" s="37" t="s">
        <v>84</v>
      </c>
      <c r="D36" s="37" t="s">
        <v>31</v>
      </c>
      <c r="E36" s="37" t="s">
        <v>31</v>
      </c>
      <c r="F36" s="22">
        <v>0</v>
      </c>
      <c r="G36" s="22">
        <v>4</v>
      </c>
      <c r="H36" s="22">
        <v>0</v>
      </c>
      <c r="I36" s="22">
        <v>7</v>
      </c>
      <c r="J36" s="22">
        <v>0</v>
      </c>
      <c r="K36" s="22">
        <v>9.7200000000000006</v>
      </c>
      <c r="L36" s="22">
        <v>4.46</v>
      </c>
      <c r="M36" s="22">
        <v>5.56</v>
      </c>
      <c r="N36" s="22">
        <v>1</v>
      </c>
      <c r="O36" s="22">
        <v>0</v>
      </c>
      <c r="P36" s="22">
        <v>0</v>
      </c>
      <c r="Q36" s="22">
        <v>0</v>
      </c>
      <c r="R36" s="22">
        <v>0</v>
      </c>
      <c r="S36" s="7">
        <f t="shared" si="3"/>
        <v>31.74</v>
      </c>
      <c r="T36" s="7"/>
    </row>
    <row r="37" spans="1:20" s="22" customFormat="1" ht="50" customHeight="1" x14ac:dyDescent="0.2">
      <c r="A37" s="22" t="s">
        <v>19</v>
      </c>
      <c r="B37" s="22" t="s">
        <v>24</v>
      </c>
      <c r="C37" s="37" t="s">
        <v>38</v>
      </c>
      <c r="D37" s="37" t="s">
        <v>31</v>
      </c>
      <c r="E37" s="37" t="s">
        <v>118</v>
      </c>
      <c r="F37" s="22">
        <v>46.23</v>
      </c>
      <c r="G37" s="22">
        <v>7.01</v>
      </c>
      <c r="H37" s="22">
        <v>13.01</v>
      </c>
      <c r="I37" s="22">
        <v>44.01</v>
      </c>
      <c r="J37" s="22">
        <v>0</v>
      </c>
      <c r="K37" s="22">
        <v>93.72</v>
      </c>
      <c r="L37" s="22">
        <v>65.47</v>
      </c>
      <c r="M37" s="22">
        <v>18.16</v>
      </c>
      <c r="N37" s="22">
        <v>1</v>
      </c>
      <c r="O37" s="22">
        <v>1</v>
      </c>
      <c r="P37" s="22">
        <v>0</v>
      </c>
      <c r="Q37" s="22">
        <v>0</v>
      </c>
      <c r="R37" s="22">
        <v>0</v>
      </c>
      <c r="S37" s="7">
        <f t="shared" si="3"/>
        <v>289.61</v>
      </c>
      <c r="T37" s="7"/>
    </row>
    <row r="38" spans="1:20" s="22" customFormat="1" ht="50" customHeight="1" x14ac:dyDescent="0.2">
      <c r="A38" s="22" t="s">
        <v>19</v>
      </c>
      <c r="B38" s="22" t="s">
        <v>24</v>
      </c>
      <c r="C38" s="37" t="s">
        <v>39</v>
      </c>
      <c r="D38" s="37" t="s">
        <v>113</v>
      </c>
      <c r="E38" s="37" t="s">
        <v>46</v>
      </c>
      <c r="F38" s="22">
        <v>0</v>
      </c>
      <c r="G38" s="22">
        <v>2.6</v>
      </c>
      <c r="H38" s="22">
        <v>2.4</v>
      </c>
      <c r="I38" s="22">
        <v>0</v>
      </c>
      <c r="J38" s="22">
        <v>0</v>
      </c>
      <c r="K38" s="22">
        <v>6.8</v>
      </c>
      <c r="L38" s="22">
        <v>18.2</v>
      </c>
      <c r="M38" s="22">
        <v>2</v>
      </c>
      <c r="N38" s="22">
        <v>4.2</v>
      </c>
      <c r="O38" s="22">
        <v>3</v>
      </c>
      <c r="P38" s="22">
        <v>2</v>
      </c>
      <c r="Q38" s="22">
        <v>0</v>
      </c>
      <c r="R38" s="22">
        <v>29</v>
      </c>
      <c r="S38" s="7">
        <f t="shared" si="3"/>
        <v>70.2</v>
      </c>
      <c r="T38" s="7"/>
    </row>
    <row r="39" spans="1:20" s="22" customFormat="1" ht="50" customHeight="1" x14ac:dyDescent="0.2">
      <c r="A39" s="22" t="s">
        <v>19</v>
      </c>
      <c r="B39" s="22" t="s">
        <v>24</v>
      </c>
      <c r="C39" s="37" t="s">
        <v>40</v>
      </c>
      <c r="D39" s="37" t="s">
        <v>31</v>
      </c>
      <c r="E39" s="37" t="s">
        <v>88</v>
      </c>
      <c r="F39" s="22">
        <v>14.91</v>
      </c>
      <c r="G39" s="22">
        <v>13.87</v>
      </c>
      <c r="H39" s="22">
        <v>7.85</v>
      </c>
      <c r="I39" s="22">
        <v>22.4</v>
      </c>
      <c r="J39" s="22">
        <v>0</v>
      </c>
      <c r="K39" s="22">
        <v>43.07</v>
      </c>
      <c r="L39" s="22">
        <v>39.74</v>
      </c>
      <c r="M39" s="22">
        <v>7</v>
      </c>
      <c r="N39" s="22">
        <v>3</v>
      </c>
      <c r="O39" s="22">
        <v>1</v>
      </c>
      <c r="P39" s="22">
        <v>0</v>
      </c>
      <c r="Q39" s="22">
        <v>0</v>
      </c>
      <c r="R39" s="22">
        <v>0</v>
      </c>
      <c r="S39" s="7">
        <f t="shared" si="3"/>
        <v>152.84</v>
      </c>
      <c r="T39" s="7"/>
    </row>
    <row r="40" spans="1:20" s="22" customFormat="1" ht="50" customHeight="1" x14ac:dyDescent="0.2">
      <c r="A40" s="22" t="s">
        <v>19</v>
      </c>
      <c r="B40" s="22" t="s">
        <v>24</v>
      </c>
      <c r="C40" s="37" t="s">
        <v>41</v>
      </c>
      <c r="D40" s="37" t="s">
        <v>31</v>
      </c>
      <c r="E40" s="37" t="s">
        <v>31</v>
      </c>
      <c r="F40" s="22">
        <v>3.44</v>
      </c>
      <c r="G40" s="22">
        <v>2</v>
      </c>
      <c r="H40" s="22">
        <v>1</v>
      </c>
      <c r="I40" s="22">
        <v>0</v>
      </c>
      <c r="J40" s="22">
        <v>0</v>
      </c>
      <c r="K40" s="22">
        <v>8.36</v>
      </c>
      <c r="L40" s="22">
        <v>2.8</v>
      </c>
      <c r="M40" s="22">
        <v>0.8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7">
        <f t="shared" si="3"/>
        <v>18.399999999999999</v>
      </c>
      <c r="T40" s="7"/>
    </row>
    <row r="41" spans="1:20" s="22" customFormat="1" ht="50" customHeight="1" x14ac:dyDescent="0.2">
      <c r="A41" s="22" t="s">
        <v>19</v>
      </c>
      <c r="B41" s="22" t="s">
        <v>24</v>
      </c>
      <c r="C41" s="37" t="s">
        <v>42</v>
      </c>
      <c r="D41" s="37" t="s">
        <v>31</v>
      </c>
      <c r="E41" s="37" t="s">
        <v>31</v>
      </c>
      <c r="F41" s="22">
        <v>3.8</v>
      </c>
      <c r="G41" s="22">
        <v>14.75</v>
      </c>
      <c r="H41" s="22">
        <v>1</v>
      </c>
      <c r="I41" s="22">
        <v>0</v>
      </c>
      <c r="J41" s="22">
        <v>3</v>
      </c>
      <c r="K41" s="22">
        <v>35.200000000000003</v>
      </c>
      <c r="L41" s="22">
        <v>11</v>
      </c>
      <c r="M41" s="22">
        <v>5.5</v>
      </c>
      <c r="N41" s="22">
        <v>1</v>
      </c>
      <c r="O41" s="22">
        <v>0</v>
      </c>
      <c r="P41" s="22">
        <v>0</v>
      </c>
      <c r="Q41" s="22">
        <v>1</v>
      </c>
      <c r="R41" s="22">
        <v>0</v>
      </c>
      <c r="S41" s="7">
        <f t="shared" si="3"/>
        <v>76.25</v>
      </c>
      <c r="T41" s="7"/>
    </row>
    <row r="42" spans="1:20" s="22" customFormat="1" ht="50" customHeight="1" x14ac:dyDescent="0.2">
      <c r="A42" s="22" t="s">
        <v>19</v>
      </c>
      <c r="B42" s="22" t="s">
        <v>24</v>
      </c>
      <c r="C42" s="37" t="s">
        <v>89</v>
      </c>
      <c r="D42" s="37" t="s">
        <v>31</v>
      </c>
      <c r="E42" s="37" t="s">
        <v>31</v>
      </c>
      <c r="F42" s="22">
        <v>1</v>
      </c>
      <c r="G42" s="22">
        <v>13</v>
      </c>
      <c r="H42" s="22">
        <v>1</v>
      </c>
      <c r="I42" s="22">
        <v>0</v>
      </c>
      <c r="J42" s="22">
        <v>0</v>
      </c>
      <c r="K42" s="22">
        <v>30.3</v>
      </c>
      <c r="L42" s="22">
        <v>11.14</v>
      </c>
      <c r="M42" s="22">
        <v>1.9</v>
      </c>
      <c r="N42" s="22">
        <v>1</v>
      </c>
      <c r="O42" s="22">
        <v>0</v>
      </c>
      <c r="P42" s="22">
        <v>0</v>
      </c>
      <c r="Q42" s="22">
        <v>0</v>
      </c>
      <c r="R42" s="22">
        <v>0</v>
      </c>
      <c r="S42" s="7">
        <f t="shared" si="3"/>
        <v>59.339999999999996</v>
      </c>
      <c r="T42" s="7"/>
    </row>
    <row r="43" spans="1:20" s="22" customFormat="1" ht="50" customHeight="1" x14ac:dyDescent="0.2">
      <c r="A43" s="22" t="s">
        <v>19</v>
      </c>
      <c r="B43" s="22" t="s">
        <v>24</v>
      </c>
      <c r="C43" s="37" t="s">
        <v>43</v>
      </c>
      <c r="D43" s="37" t="s">
        <v>114</v>
      </c>
      <c r="E43" s="37" t="s">
        <v>80</v>
      </c>
      <c r="F43" s="22">
        <v>10.72</v>
      </c>
      <c r="G43" s="22">
        <v>11.11</v>
      </c>
      <c r="H43" s="22">
        <v>2</v>
      </c>
      <c r="I43" s="22">
        <v>32</v>
      </c>
      <c r="J43" s="22">
        <v>0</v>
      </c>
      <c r="K43" s="22">
        <v>51.5</v>
      </c>
      <c r="L43" s="22">
        <v>87.95</v>
      </c>
      <c r="M43" s="22">
        <v>15.5</v>
      </c>
      <c r="N43" s="22">
        <v>3</v>
      </c>
      <c r="O43" s="22">
        <v>2.6</v>
      </c>
      <c r="P43" s="22">
        <v>0</v>
      </c>
      <c r="Q43" s="22">
        <v>0</v>
      </c>
      <c r="R43" s="22">
        <v>0</v>
      </c>
      <c r="S43" s="7">
        <f t="shared" si="3"/>
        <v>216.38</v>
      </c>
      <c r="T43" s="7"/>
    </row>
    <row r="44" spans="1:20" s="22" customFormat="1" ht="50" customHeight="1" x14ac:dyDescent="0.2">
      <c r="A44" s="22" t="s">
        <v>19</v>
      </c>
      <c r="B44" s="22" t="s">
        <v>24</v>
      </c>
      <c r="C44" s="37" t="s">
        <v>61</v>
      </c>
      <c r="D44" s="37" t="s">
        <v>31</v>
      </c>
      <c r="E44" s="37" t="s">
        <v>129</v>
      </c>
      <c r="F44" s="22">
        <v>14.35</v>
      </c>
      <c r="G44" s="22">
        <v>25.16</v>
      </c>
      <c r="H44" s="22">
        <v>8.6</v>
      </c>
      <c r="I44" s="22">
        <v>53.4</v>
      </c>
      <c r="J44" s="22">
        <v>3.26</v>
      </c>
      <c r="K44" s="22">
        <v>106.4</v>
      </c>
      <c r="L44" s="22">
        <v>50.97</v>
      </c>
      <c r="M44" s="22">
        <v>8</v>
      </c>
      <c r="N44" s="22">
        <v>3</v>
      </c>
      <c r="O44" s="22">
        <v>0</v>
      </c>
      <c r="P44" s="22">
        <v>0</v>
      </c>
      <c r="Q44" s="22">
        <v>0</v>
      </c>
      <c r="R44" s="22">
        <v>0</v>
      </c>
      <c r="S44" s="7">
        <f t="shared" si="3"/>
        <v>273.14</v>
      </c>
      <c r="T44" s="7"/>
    </row>
    <row r="45" spans="1:20" s="22" customFormat="1" ht="50" customHeight="1" x14ac:dyDescent="0.2">
      <c r="A45" s="22" t="s">
        <v>19</v>
      </c>
      <c r="B45" s="22" t="s">
        <v>24</v>
      </c>
      <c r="C45" s="37" t="s">
        <v>115</v>
      </c>
      <c r="D45" s="37" t="s">
        <v>116</v>
      </c>
      <c r="E45" s="37" t="s">
        <v>117</v>
      </c>
      <c r="F45" s="22">
        <v>13</v>
      </c>
      <c r="G45" s="22">
        <v>3</v>
      </c>
      <c r="H45" s="22">
        <v>2</v>
      </c>
      <c r="I45" s="22">
        <v>12</v>
      </c>
      <c r="J45" s="22">
        <v>10</v>
      </c>
      <c r="K45" s="22">
        <v>10</v>
      </c>
      <c r="L45" s="22">
        <v>7</v>
      </c>
      <c r="M45" s="22">
        <v>2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7">
        <f t="shared" si="3"/>
        <v>59</v>
      </c>
      <c r="T45" s="7"/>
    </row>
    <row r="46" spans="1:20" s="22" customFormat="1" ht="50" customHeight="1" x14ac:dyDescent="0.2">
      <c r="A46" s="22" t="s">
        <v>19</v>
      </c>
      <c r="B46" s="22" t="s">
        <v>24</v>
      </c>
      <c r="C46" s="37" t="s">
        <v>44</v>
      </c>
      <c r="D46" s="37" t="s">
        <v>31</v>
      </c>
      <c r="E46" s="37" t="s">
        <v>82</v>
      </c>
      <c r="F46" s="22">
        <v>54.38</v>
      </c>
      <c r="G46" s="22">
        <v>5.53</v>
      </c>
      <c r="H46" s="22">
        <v>17.25</v>
      </c>
      <c r="I46" s="22">
        <v>51.03</v>
      </c>
      <c r="J46" s="22">
        <v>0</v>
      </c>
      <c r="K46" s="22">
        <v>106.51</v>
      </c>
      <c r="L46" s="22">
        <v>41.77</v>
      </c>
      <c r="M46" s="22">
        <v>7</v>
      </c>
      <c r="N46" s="22">
        <v>0</v>
      </c>
      <c r="O46" s="22">
        <v>4</v>
      </c>
      <c r="P46" s="22">
        <v>0</v>
      </c>
      <c r="Q46" s="22">
        <v>0</v>
      </c>
      <c r="R46" s="22">
        <v>0</v>
      </c>
      <c r="S46" s="7">
        <f t="shared" ref="S46:S77" si="4">SUM(F46:R46)</f>
        <v>287.46999999999997</v>
      </c>
      <c r="T46" s="7"/>
    </row>
    <row r="47" spans="1:20" s="22" customFormat="1" ht="50" customHeight="1" x14ac:dyDescent="0.2">
      <c r="A47" s="22" t="s">
        <v>19</v>
      </c>
      <c r="B47" s="22" t="s">
        <v>24</v>
      </c>
      <c r="C47" s="37" t="s">
        <v>90</v>
      </c>
      <c r="D47" s="37" t="s">
        <v>31</v>
      </c>
      <c r="E47" s="37" t="s">
        <v>31</v>
      </c>
      <c r="F47" s="22">
        <v>15.52</v>
      </c>
      <c r="G47" s="22">
        <v>19.36</v>
      </c>
      <c r="H47" s="22">
        <v>5.28</v>
      </c>
      <c r="I47" s="22">
        <v>32.409999999999997</v>
      </c>
      <c r="J47" s="22">
        <v>0</v>
      </c>
      <c r="K47" s="22">
        <v>77.73</v>
      </c>
      <c r="L47" s="22">
        <v>45.298999999999999</v>
      </c>
      <c r="M47" s="22">
        <v>3.8</v>
      </c>
      <c r="N47" s="22">
        <v>1.77</v>
      </c>
      <c r="O47" s="22">
        <v>0</v>
      </c>
      <c r="P47" s="22">
        <v>0</v>
      </c>
      <c r="Q47" s="22">
        <v>0</v>
      </c>
      <c r="R47" s="22">
        <v>0</v>
      </c>
      <c r="S47" s="7">
        <f t="shared" si="4"/>
        <v>201.16900000000004</v>
      </c>
      <c r="T47" s="7"/>
    </row>
    <row r="48" spans="1:20" s="22" customFormat="1" ht="50" customHeight="1" x14ac:dyDescent="0.2">
      <c r="A48" s="22" t="s">
        <v>19</v>
      </c>
      <c r="B48" s="22" t="s">
        <v>24</v>
      </c>
      <c r="C48" s="37" t="s">
        <v>45</v>
      </c>
      <c r="D48" s="37" t="s">
        <v>31</v>
      </c>
      <c r="E48" s="37" t="s">
        <v>130</v>
      </c>
      <c r="F48" s="22">
        <v>2.73</v>
      </c>
      <c r="G48" s="22">
        <v>0</v>
      </c>
      <c r="H48" s="22">
        <v>1.6</v>
      </c>
      <c r="I48" s="22">
        <v>0</v>
      </c>
      <c r="J48" s="22">
        <v>0</v>
      </c>
      <c r="K48" s="22">
        <v>7.2</v>
      </c>
      <c r="L48" s="22">
        <v>3.6</v>
      </c>
      <c r="M48" s="22">
        <v>1</v>
      </c>
      <c r="N48" s="22">
        <v>1</v>
      </c>
      <c r="O48" s="22">
        <v>0</v>
      </c>
      <c r="P48" s="22">
        <v>0</v>
      </c>
      <c r="Q48" s="22">
        <v>0</v>
      </c>
      <c r="R48" s="22">
        <v>0</v>
      </c>
      <c r="S48" s="7">
        <f t="shared" si="4"/>
        <v>17.130000000000003</v>
      </c>
      <c r="T48" s="7">
        <v>15.11</v>
      </c>
    </row>
    <row r="49" spans="1:20" s="22" customFormat="1" ht="50" customHeight="1" x14ac:dyDescent="0.2">
      <c r="A49" s="22" t="s">
        <v>19</v>
      </c>
      <c r="B49" s="22" t="s">
        <v>24</v>
      </c>
      <c r="C49" s="37" t="s">
        <v>93</v>
      </c>
      <c r="D49" s="37" t="s">
        <v>94</v>
      </c>
      <c r="E49" s="37" t="s">
        <v>95</v>
      </c>
      <c r="F49" s="22">
        <v>16.64</v>
      </c>
      <c r="G49" s="22">
        <v>9.41</v>
      </c>
      <c r="H49" s="22">
        <v>5</v>
      </c>
      <c r="I49" s="22">
        <v>21</v>
      </c>
      <c r="J49" s="22">
        <v>0</v>
      </c>
      <c r="K49" s="22">
        <v>61.03</v>
      </c>
      <c r="L49" s="22">
        <v>42.47</v>
      </c>
      <c r="M49" s="22">
        <v>7.31</v>
      </c>
      <c r="N49" s="22">
        <v>0</v>
      </c>
      <c r="O49" s="22">
        <v>1</v>
      </c>
      <c r="P49" s="22">
        <v>0</v>
      </c>
      <c r="Q49" s="22">
        <v>0</v>
      </c>
      <c r="R49" s="22">
        <v>0</v>
      </c>
      <c r="S49" s="7">
        <f t="shared" si="4"/>
        <v>163.86</v>
      </c>
      <c r="T49" s="7"/>
    </row>
    <row r="50" spans="1:20" s="22" customFormat="1" ht="50" customHeight="1" x14ac:dyDescent="0.2">
      <c r="A50" s="22" t="s">
        <v>19</v>
      </c>
      <c r="B50" s="22" t="s">
        <v>24</v>
      </c>
      <c r="C50" s="37" t="s">
        <v>93</v>
      </c>
      <c r="D50" s="37" t="s">
        <v>96</v>
      </c>
      <c r="E50" s="37" t="s">
        <v>97</v>
      </c>
      <c r="F50" s="22">
        <v>40</v>
      </c>
      <c r="G50" s="22">
        <v>1.3</v>
      </c>
      <c r="H50" s="22">
        <v>4.5</v>
      </c>
      <c r="I50" s="22">
        <v>35</v>
      </c>
      <c r="J50" s="22">
        <v>0</v>
      </c>
      <c r="K50" s="22">
        <v>47</v>
      </c>
      <c r="L50" s="22">
        <v>30</v>
      </c>
      <c r="M50" s="22">
        <v>5</v>
      </c>
      <c r="N50" s="22">
        <v>1</v>
      </c>
      <c r="O50" s="22">
        <v>1</v>
      </c>
      <c r="P50" s="22">
        <v>0</v>
      </c>
      <c r="Q50" s="22">
        <v>0</v>
      </c>
      <c r="R50" s="22">
        <v>0</v>
      </c>
      <c r="S50" s="7">
        <f t="shared" si="4"/>
        <v>164.8</v>
      </c>
      <c r="T50" s="7"/>
    </row>
    <row r="51" spans="1:20" s="22" customFormat="1" ht="50" customHeight="1" x14ac:dyDescent="0.2">
      <c r="A51" s="22" t="s">
        <v>19</v>
      </c>
      <c r="B51" s="22" t="s">
        <v>24</v>
      </c>
      <c r="C51" s="37" t="s">
        <v>110</v>
      </c>
      <c r="D51" s="37" t="s">
        <v>31</v>
      </c>
      <c r="E51" s="37" t="s">
        <v>31</v>
      </c>
      <c r="F51" s="22">
        <v>3</v>
      </c>
      <c r="G51" s="22">
        <v>22</v>
      </c>
      <c r="H51" s="22">
        <v>2.25</v>
      </c>
      <c r="I51" s="22">
        <v>0</v>
      </c>
      <c r="J51" s="22">
        <v>12</v>
      </c>
      <c r="K51" s="22">
        <v>41</v>
      </c>
      <c r="L51" s="22">
        <v>26</v>
      </c>
      <c r="M51" s="22">
        <v>10</v>
      </c>
      <c r="N51" s="22">
        <v>1</v>
      </c>
      <c r="O51" s="22">
        <v>1</v>
      </c>
      <c r="P51" s="22">
        <v>0</v>
      </c>
      <c r="Q51" s="22">
        <v>0</v>
      </c>
      <c r="R51" s="22">
        <v>0</v>
      </c>
      <c r="S51" s="7">
        <f t="shared" si="4"/>
        <v>118.25</v>
      </c>
      <c r="T51" s="7"/>
    </row>
    <row r="52" spans="1:20" s="22" customFormat="1" ht="50" customHeight="1" x14ac:dyDescent="0.2">
      <c r="A52" s="22" t="s">
        <v>19</v>
      </c>
      <c r="B52" s="22" t="s">
        <v>24</v>
      </c>
      <c r="C52" s="37" t="s">
        <v>91</v>
      </c>
      <c r="D52" s="37" t="s">
        <v>31</v>
      </c>
      <c r="E52" s="37" t="s">
        <v>31</v>
      </c>
      <c r="F52" s="22">
        <v>20.96</v>
      </c>
      <c r="G52" s="22">
        <v>14.04</v>
      </c>
      <c r="H52" s="22">
        <v>3.36</v>
      </c>
      <c r="I52" s="22">
        <v>20.83</v>
      </c>
      <c r="J52" s="22">
        <v>0</v>
      </c>
      <c r="K52" s="22">
        <v>56.31</v>
      </c>
      <c r="L52" s="22">
        <v>33.85</v>
      </c>
      <c r="M52" s="22">
        <v>9.5399999999999991</v>
      </c>
      <c r="N52" s="22">
        <v>1</v>
      </c>
      <c r="O52" s="22">
        <v>0</v>
      </c>
      <c r="P52" s="22">
        <v>0</v>
      </c>
      <c r="Q52" s="22">
        <v>0</v>
      </c>
      <c r="R52" s="22">
        <v>0</v>
      </c>
      <c r="S52" s="7">
        <f t="shared" si="4"/>
        <v>159.88999999999999</v>
      </c>
      <c r="T52" s="7"/>
    </row>
    <row r="53" spans="1:20" s="22" customFormat="1" ht="50" customHeight="1" x14ac:dyDescent="0.2">
      <c r="A53" s="22" t="s">
        <v>19</v>
      </c>
      <c r="B53" s="22" t="s">
        <v>25</v>
      </c>
      <c r="C53" s="37" t="s">
        <v>47</v>
      </c>
      <c r="D53" s="37" t="s">
        <v>31</v>
      </c>
      <c r="E53" s="37" t="s">
        <v>31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1</v>
      </c>
      <c r="S53" s="7">
        <f t="shared" si="4"/>
        <v>1</v>
      </c>
      <c r="T53" s="7">
        <v>1</v>
      </c>
    </row>
    <row r="54" spans="1:20" s="22" customFormat="1" ht="50" customHeight="1" x14ac:dyDescent="0.2">
      <c r="A54" s="22" t="s">
        <v>19</v>
      </c>
      <c r="B54" s="22" t="s">
        <v>25</v>
      </c>
      <c r="C54" s="37" t="s">
        <v>73</v>
      </c>
      <c r="D54" s="37" t="s">
        <v>31</v>
      </c>
      <c r="E54" s="37" t="s">
        <v>31</v>
      </c>
      <c r="F54" s="22">
        <v>0</v>
      </c>
      <c r="G54" s="22">
        <v>0</v>
      </c>
      <c r="H54" s="22">
        <v>15</v>
      </c>
      <c r="I54" s="22">
        <v>0</v>
      </c>
      <c r="J54" s="22">
        <v>0</v>
      </c>
      <c r="K54" s="22">
        <v>22</v>
      </c>
      <c r="L54" s="22">
        <v>13</v>
      </c>
      <c r="M54" s="22">
        <v>1</v>
      </c>
      <c r="N54" s="22">
        <v>1</v>
      </c>
      <c r="O54" s="22">
        <v>1</v>
      </c>
      <c r="P54" s="22">
        <v>0</v>
      </c>
      <c r="Q54" s="22">
        <v>0</v>
      </c>
      <c r="R54" s="22">
        <v>5</v>
      </c>
      <c r="S54" s="7">
        <f t="shared" si="4"/>
        <v>58</v>
      </c>
      <c r="T54" s="7"/>
    </row>
    <row r="55" spans="1:20" s="22" customFormat="1" ht="50" customHeight="1" x14ac:dyDescent="0.2">
      <c r="A55" s="22" t="s">
        <v>19</v>
      </c>
      <c r="B55" s="22" t="s">
        <v>25</v>
      </c>
      <c r="C55" s="37" t="s">
        <v>48</v>
      </c>
      <c r="D55" s="37" t="s">
        <v>31</v>
      </c>
      <c r="E55" s="37" t="s">
        <v>31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1</v>
      </c>
      <c r="M55" s="22">
        <v>1</v>
      </c>
      <c r="N55" s="22">
        <v>1</v>
      </c>
      <c r="O55" s="22">
        <v>0</v>
      </c>
      <c r="P55" s="22">
        <v>1</v>
      </c>
      <c r="Q55" s="22">
        <v>0</v>
      </c>
      <c r="R55" s="22">
        <v>0</v>
      </c>
      <c r="S55" s="7">
        <f t="shared" si="4"/>
        <v>4</v>
      </c>
      <c r="T55" s="7">
        <v>3</v>
      </c>
    </row>
    <row r="56" spans="1:20" s="22" customFormat="1" ht="50" customHeight="1" x14ac:dyDescent="0.2">
      <c r="A56" s="22" t="s">
        <v>19</v>
      </c>
      <c r="B56" s="22" t="s">
        <v>25</v>
      </c>
      <c r="C56" s="37" t="s">
        <v>107</v>
      </c>
      <c r="D56" s="37" t="s">
        <v>108</v>
      </c>
      <c r="E56" s="37" t="s">
        <v>109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4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8</v>
      </c>
      <c r="S56" s="7">
        <f t="shared" si="4"/>
        <v>12</v>
      </c>
      <c r="T56" s="7"/>
    </row>
    <row r="57" spans="1:20" s="22" customFormat="1" ht="50" customHeight="1" x14ac:dyDescent="0.2">
      <c r="A57" s="22" t="s">
        <v>19</v>
      </c>
      <c r="B57" s="22" t="s">
        <v>25</v>
      </c>
      <c r="C57" s="37" t="s">
        <v>49</v>
      </c>
      <c r="D57" s="37" t="s">
        <v>31</v>
      </c>
      <c r="E57" s="37" t="s">
        <v>31</v>
      </c>
      <c r="F57" s="22">
        <v>0</v>
      </c>
      <c r="G57" s="22">
        <v>0</v>
      </c>
      <c r="H57" s="22">
        <v>1</v>
      </c>
      <c r="I57" s="22">
        <v>0</v>
      </c>
      <c r="J57" s="22">
        <v>0</v>
      </c>
      <c r="K57" s="22">
        <v>0</v>
      </c>
      <c r="L57" s="22">
        <v>8</v>
      </c>
      <c r="M57" s="22">
        <v>1</v>
      </c>
      <c r="N57" s="22">
        <v>1</v>
      </c>
      <c r="O57" s="22">
        <v>0</v>
      </c>
      <c r="P57" s="22">
        <v>0</v>
      </c>
      <c r="Q57" s="22">
        <v>0</v>
      </c>
      <c r="R57" s="22">
        <v>0</v>
      </c>
      <c r="S57" s="7">
        <f t="shared" si="4"/>
        <v>11</v>
      </c>
      <c r="T57" s="7"/>
    </row>
    <row r="58" spans="1:20" s="22" customFormat="1" ht="50" customHeight="1" x14ac:dyDescent="0.2">
      <c r="A58" s="22" t="s">
        <v>19</v>
      </c>
      <c r="B58" s="22" t="s">
        <v>25</v>
      </c>
      <c r="C58" s="37" t="s">
        <v>62</v>
      </c>
      <c r="D58" s="37" t="s">
        <v>31</v>
      </c>
      <c r="E58" s="37" t="s">
        <v>31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2.65</v>
      </c>
      <c r="S58" s="7">
        <f t="shared" si="4"/>
        <v>2.65</v>
      </c>
      <c r="T58" s="7">
        <v>3</v>
      </c>
    </row>
    <row r="59" spans="1:20" s="22" customFormat="1" ht="50" customHeight="1" x14ac:dyDescent="0.2">
      <c r="A59" s="37" t="s">
        <v>63</v>
      </c>
      <c r="B59" s="22" t="s">
        <v>24</v>
      </c>
      <c r="C59" s="37" t="s">
        <v>131</v>
      </c>
      <c r="D59" s="37" t="s">
        <v>31</v>
      </c>
      <c r="E59" s="37" t="s">
        <v>31</v>
      </c>
      <c r="F59" s="22">
        <v>2</v>
      </c>
      <c r="G59" s="22">
        <v>2</v>
      </c>
      <c r="H59" s="22">
        <v>0.2</v>
      </c>
      <c r="I59" s="22">
        <v>0</v>
      </c>
      <c r="J59" s="22">
        <v>11</v>
      </c>
      <c r="K59" s="22">
        <v>0</v>
      </c>
      <c r="L59" s="22">
        <v>15.5</v>
      </c>
      <c r="M59" s="22">
        <v>7.15</v>
      </c>
      <c r="N59" s="22">
        <v>1</v>
      </c>
      <c r="O59" s="22">
        <v>1</v>
      </c>
      <c r="P59" s="22">
        <v>0</v>
      </c>
      <c r="Q59" s="22">
        <v>0</v>
      </c>
      <c r="R59" s="22">
        <v>0</v>
      </c>
      <c r="S59" s="7">
        <f t="shared" si="4"/>
        <v>39.85</v>
      </c>
      <c r="T59" s="7"/>
    </row>
    <row r="60" spans="1:20" s="22" customFormat="1" ht="50" customHeight="1" x14ac:dyDescent="0.2">
      <c r="A60" s="22" t="s">
        <v>20</v>
      </c>
      <c r="B60" s="22" t="s">
        <v>24</v>
      </c>
      <c r="C60" s="37" t="s">
        <v>50</v>
      </c>
      <c r="D60" s="37" t="s">
        <v>31</v>
      </c>
      <c r="E60" s="37" t="s">
        <v>31</v>
      </c>
      <c r="F60" s="22">
        <v>0</v>
      </c>
      <c r="G60" s="22">
        <v>20.85</v>
      </c>
      <c r="H60" s="22">
        <v>5.36</v>
      </c>
      <c r="I60" s="22">
        <v>24</v>
      </c>
      <c r="J60" s="22">
        <v>0</v>
      </c>
      <c r="K60" s="22">
        <v>87.16</v>
      </c>
      <c r="L60" s="22">
        <v>50.38</v>
      </c>
      <c r="M60" s="22">
        <v>6</v>
      </c>
      <c r="N60" s="22">
        <v>1</v>
      </c>
      <c r="O60" s="22">
        <v>0</v>
      </c>
      <c r="P60" s="22">
        <v>0</v>
      </c>
      <c r="Q60" s="22">
        <v>0</v>
      </c>
      <c r="R60" s="22">
        <v>0</v>
      </c>
      <c r="S60" s="7">
        <f t="shared" si="4"/>
        <v>194.75</v>
      </c>
      <c r="T60" s="7">
        <v>160.55000000000001</v>
      </c>
    </row>
    <row r="61" spans="1:20" s="22" customFormat="1" ht="50" customHeight="1" x14ac:dyDescent="0.2">
      <c r="A61" s="22" t="s">
        <v>21</v>
      </c>
      <c r="B61" s="22" t="s">
        <v>24</v>
      </c>
      <c r="C61" s="37" t="s">
        <v>100</v>
      </c>
      <c r="D61" s="37" t="s">
        <v>31</v>
      </c>
      <c r="E61" s="37" t="s">
        <v>31</v>
      </c>
      <c r="F61" s="22">
        <v>0</v>
      </c>
      <c r="G61" s="22">
        <v>12.64</v>
      </c>
      <c r="H61" s="22">
        <v>1.1000000000000001</v>
      </c>
      <c r="I61" s="22">
        <v>5.6</v>
      </c>
      <c r="J61" s="22">
        <v>0</v>
      </c>
      <c r="K61" s="22">
        <v>13.37</v>
      </c>
      <c r="L61" s="22">
        <v>9.06</v>
      </c>
      <c r="M61" s="22">
        <v>3.2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7">
        <f t="shared" si="4"/>
        <v>44.970000000000006</v>
      </c>
      <c r="T61" s="7"/>
    </row>
    <row r="62" spans="1:20" s="22" customFormat="1" ht="50" customHeight="1" x14ac:dyDescent="0.2">
      <c r="A62" s="22" t="s">
        <v>21</v>
      </c>
      <c r="B62" s="22" t="s">
        <v>24</v>
      </c>
      <c r="C62" s="37" t="s">
        <v>101</v>
      </c>
      <c r="D62" s="37" t="s">
        <v>31</v>
      </c>
      <c r="E62" s="37" t="s">
        <v>31</v>
      </c>
      <c r="F62" s="22">
        <v>10.4</v>
      </c>
      <c r="G62" s="22">
        <v>24.6</v>
      </c>
      <c r="H62" s="22">
        <v>4</v>
      </c>
      <c r="I62" s="22">
        <v>16.7</v>
      </c>
      <c r="J62" s="22">
        <v>0</v>
      </c>
      <c r="K62" s="22">
        <v>35.6</v>
      </c>
      <c r="L62" s="22">
        <v>17.8</v>
      </c>
      <c r="M62" s="22">
        <v>3</v>
      </c>
      <c r="N62" s="22">
        <v>2</v>
      </c>
      <c r="O62" s="22">
        <v>1</v>
      </c>
      <c r="P62" s="22">
        <v>0</v>
      </c>
      <c r="Q62" s="22">
        <v>0</v>
      </c>
      <c r="R62" s="22">
        <v>0</v>
      </c>
      <c r="S62" s="7">
        <f t="shared" si="4"/>
        <v>115.10000000000001</v>
      </c>
      <c r="T62" s="7"/>
    </row>
    <row r="63" spans="1:20" s="22" customFormat="1" ht="50" customHeight="1" x14ac:dyDescent="0.2">
      <c r="A63" s="22" t="s">
        <v>21</v>
      </c>
      <c r="B63" s="22" t="s">
        <v>24</v>
      </c>
      <c r="C63" s="37" t="s">
        <v>51</v>
      </c>
      <c r="D63" s="37" t="s">
        <v>31</v>
      </c>
      <c r="E63" s="37" t="s">
        <v>31</v>
      </c>
      <c r="F63" s="22">
        <v>5.04</v>
      </c>
      <c r="G63" s="22">
        <v>0.8</v>
      </c>
      <c r="H63" s="22">
        <v>4</v>
      </c>
      <c r="I63" s="22">
        <v>7</v>
      </c>
      <c r="J63" s="22">
        <v>0</v>
      </c>
      <c r="K63" s="22">
        <v>54.94</v>
      </c>
      <c r="L63" s="22">
        <v>24.05</v>
      </c>
      <c r="M63" s="22">
        <v>4</v>
      </c>
      <c r="N63" s="22">
        <v>1</v>
      </c>
      <c r="O63" s="22">
        <v>0</v>
      </c>
      <c r="P63" s="22">
        <v>0</v>
      </c>
      <c r="Q63" s="22">
        <v>0</v>
      </c>
      <c r="R63" s="22">
        <v>0</v>
      </c>
      <c r="S63" s="7">
        <f t="shared" si="4"/>
        <v>100.83</v>
      </c>
      <c r="T63" s="7"/>
    </row>
    <row r="64" spans="1:20" s="22" customFormat="1" ht="50" customHeight="1" x14ac:dyDescent="0.2">
      <c r="A64" s="22" t="s">
        <v>21</v>
      </c>
      <c r="B64" s="22" t="s">
        <v>24</v>
      </c>
      <c r="C64" s="37" t="s">
        <v>52</v>
      </c>
      <c r="D64" s="37" t="s">
        <v>31</v>
      </c>
      <c r="E64" s="37" t="s">
        <v>31</v>
      </c>
      <c r="F64" s="22">
        <v>0</v>
      </c>
      <c r="G64" s="22">
        <v>29.17</v>
      </c>
      <c r="H64" s="22">
        <v>5</v>
      </c>
      <c r="I64" s="22">
        <v>32.19</v>
      </c>
      <c r="J64" s="22">
        <v>0</v>
      </c>
      <c r="K64" s="22">
        <v>71.400000000000006</v>
      </c>
      <c r="L64" s="22">
        <v>27.11</v>
      </c>
      <c r="M64" s="22">
        <v>4</v>
      </c>
      <c r="N64" s="22">
        <v>3</v>
      </c>
      <c r="O64" s="22">
        <v>1</v>
      </c>
      <c r="P64" s="22">
        <v>0</v>
      </c>
      <c r="Q64" s="22">
        <v>0</v>
      </c>
      <c r="R64" s="22">
        <v>0</v>
      </c>
      <c r="S64" s="7">
        <f t="shared" si="4"/>
        <v>172.87</v>
      </c>
      <c r="T64" s="7">
        <v>146.4</v>
      </c>
    </row>
    <row r="65" spans="1:20" s="22" customFormat="1" ht="50" customHeight="1" x14ac:dyDescent="0.2">
      <c r="A65" s="22" t="s">
        <v>21</v>
      </c>
      <c r="B65" s="22" t="s">
        <v>24</v>
      </c>
      <c r="C65" s="37" t="s">
        <v>53</v>
      </c>
      <c r="D65" s="37" t="s">
        <v>31</v>
      </c>
      <c r="E65" s="37" t="s">
        <v>31</v>
      </c>
      <c r="F65" s="22">
        <v>2</v>
      </c>
      <c r="G65" s="22">
        <v>0</v>
      </c>
      <c r="H65" s="22">
        <v>0</v>
      </c>
      <c r="I65" s="22">
        <v>0</v>
      </c>
      <c r="J65" s="22">
        <v>0</v>
      </c>
      <c r="K65" s="22">
        <v>4.4000000000000004</v>
      </c>
      <c r="L65" s="22">
        <v>1.4</v>
      </c>
      <c r="M65" s="22">
        <v>2.6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7">
        <f t="shared" si="4"/>
        <v>10.4</v>
      </c>
      <c r="T65" s="7">
        <v>10.3</v>
      </c>
    </row>
    <row r="66" spans="1:20" s="22" customFormat="1" ht="50" customHeight="1" x14ac:dyDescent="0.2">
      <c r="A66" s="22" t="s">
        <v>21</v>
      </c>
      <c r="B66" s="22" t="s">
        <v>25</v>
      </c>
      <c r="C66" s="37" t="s">
        <v>49</v>
      </c>
      <c r="D66" s="37" t="s">
        <v>99</v>
      </c>
      <c r="E66" s="37" t="s">
        <v>31</v>
      </c>
      <c r="F66" s="22">
        <v>0</v>
      </c>
      <c r="G66" s="22">
        <v>3</v>
      </c>
      <c r="H66" s="22">
        <v>4</v>
      </c>
      <c r="I66" s="22">
        <v>0</v>
      </c>
      <c r="J66" s="22">
        <v>0</v>
      </c>
      <c r="K66" s="22">
        <v>12</v>
      </c>
      <c r="L66" s="22">
        <v>5</v>
      </c>
      <c r="M66" s="22">
        <v>1</v>
      </c>
      <c r="N66" s="22">
        <v>1</v>
      </c>
      <c r="O66" s="22">
        <v>0</v>
      </c>
      <c r="P66" s="22">
        <v>0</v>
      </c>
      <c r="Q66" s="22">
        <v>0</v>
      </c>
      <c r="R66" s="22">
        <v>0</v>
      </c>
      <c r="S66" s="7">
        <f t="shared" si="4"/>
        <v>26</v>
      </c>
      <c r="T66" s="7"/>
    </row>
    <row r="67" spans="1:20" s="22" customFormat="1" ht="50" customHeight="1" x14ac:dyDescent="0.2">
      <c r="A67" s="22" t="s">
        <v>54</v>
      </c>
      <c r="B67" s="22" t="s">
        <v>25</v>
      </c>
      <c r="C67" s="37" t="s">
        <v>55</v>
      </c>
      <c r="D67" s="37" t="s">
        <v>31</v>
      </c>
      <c r="E67" s="37" t="s">
        <v>31</v>
      </c>
      <c r="F67" s="22">
        <v>143.30000000000001</v>
      </c>
      <c r="G67" s="22">
        <v>8</v>
      </c>
      <c r="H67" s="22">
        <v>2.6</v>
      </c>
      <c r="I67" s="22">
        <v>92.7</v>
      </c>
      <c r="J67" s="22">
        <v>0</v>
      </c>
      <c r="K67" s="22">
        <v>251.2</v>
      </c>
      <c r="L67" s="22">
        <v>16.07</v>
      </c>
      <c r="M67" s="22">
        <v>25.8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7">
        <f t="shared" si="4"/>
        <v>539.66999999999996</v>
      </c>
      <c r="T67" s="7">
        <v>395.5</v>
      </c>
    </row>
    <row r="68" spans="1:20" s="22" customFormat="1" ht="50" customHeight="1" x14ac:dyDescent="0.2">
      <c r="A68" s="22" t="s">
        <v>22</v>
      </c>
      <c r="B68" s="22" t="s">
        <v>24</v>
      </c>
      <c r="C68" s="37" t="s">
        <v>132</v>
      </c>
      <c r="D68" s="37" t="s">
        <v>31</v>
      </c>
      <c r="E68" s="37" t="s">
        <v>31</v>
      </c>
      <c r="F68" s="22">
        <v>8</v>
      </c>
      <c r="G68" s="22">
        <v>36.25</v>
      </c>
      <c r="H68" s="22">
        <v>0</v>
      </c>
      <c r="I68" s="22">
        <v>35.83</v>
      </c>
      <c r="J68" s="22">
        <v>0</v>
      </c>
      <c r="K68" s="22">
        <v>77.77</v>
      </c>
      <c r="L68" s="22">
        <v>48.64</v>
      </c>
      <c r="M68" s="22">
        <v>8</v>
      </c>
      <c r="N68" s="22">
        <v>2</v>
      </c>
      <c r="O68" s="22">
        <v>0</v>
      </c>
      <c r="P68" s="22">
        <v>0</v>
      </c>
      <c r="Q68" s="22">
        <v>0</v>
      </c>
      <c r="R68" s="22">
        <v>0</v>
      </c>
      <c r="S68" s="7">
        <f t="shared" si="4"/>
        <v>216.49</v>
      </c>
      <c r="T68" s="7"/>
    </row>
    <row r="69" spans="1:20" s="22" customFormat="1" ht="50" customHeight="1" x14ac:dyDescent="0.2">
      <c r="A69" s="22" t="s">
        <v>22</v>
      </c>
      <c r="B69" s="22" t="s">
        <v>24</v>
      </c>
      <c r="C69" s="37" t="s">
        <v>102</v>
      </c>
      <c r="D69" s="37" t="s">
        <v>103</v>
      </c>
      <c r="E69" s="37" t="s">
        <v>104</v>
      </c>
      <c r="F69" s="22">
        <v>0</v>
      </c>
      <c r="G69" s="22">
        <v>10.9</v>
      </c>
      <c r="H69" s="22">
        <v>5.4</v>
      </c>
      <c r="I69" s="22">
        <v>1</v>
      </c>
      <c r="J69" s="22">
        <v>0</v>
      </c>
      <c r="K69" s="22">
        <v>20.61</v>
      </c>
      <c r="L69" s="22">
        <v>8.76</v>
      </c>
      <c r="M69" s="22">
        <v>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7">
        <f t="shared" si="4"/>
        <v>48.669999999999995</v>
      </c>
      <c r="T69" s="7"/>
    </row>
    <row r="70" spans="1:20" s="22" customFormat="1" ht="50" customHeight="1" x14ac:dyDescent="0.2">
      <c r="A70" s="22" t="s">
        <v>22</v>
      </c>
      <c r="B70" s="22" t="s">
        <v>24</v>
      </c>
      <c r="C70" s="37" t="s">
        <v>102</v>
      </c>
      <c r="D70" s="37" t="s">
        <v>133</v>
      </c>
      <c r="E70" s="37" t="s">
        <v>31</v>
      </c>
      <c r="F70" s="22">
        <v>4</v>
      </c>
      <c r="G70" s="22">
        <v>5.8</v>
      </c>
      <c r="H70" s="22">
        <v>3</v>
      </c>
      <c r="I70" s="22">
        <v>3</v>
      </c>
      <c r="J70" s="22">
        <v>0</v>
      </c>
      <c r="K70" s="22">
        <v>15.8</v>
      </c>
      <c r="L70" s="22">
        <v>8</v>
      </c>
      <c r="M70" s="22">
        <v>3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7">
        <f t="shared" si="4"/>
        <v>42.6</v>
      </c>
      <c r="T70" s="7"/>
    </row>
    <row r="71" spans="1:20" s="22" customFormat="1" ht="50" customHeight="1" x14ac:dyDescent="0.2">
      <c r="A71" s="22" t="s">
        <v>22</v>
      </c>
      <c r="B71" s="22" t="s">
        <v>24</v>
      </c>
      <c r="C71" s="37" t="s">
        <v>105</v>
      </c>
      <c r="D71" s="37" t="s">
        <v>31</v>
      </c>
      <c r="E71" s="37" t="s">
        <v>31</v>
      </c>
      <c r="F71" s="22">
        <v>1</v>
      </c>
      <c r="G71" s="22">
        <v>5.93</v>
      </c>
      <c r="H71" s="22">
        <v>0</v>
      </c>
      <c r="I71" s="22">
        <v>0</v>
      </c>
      <c r="J71" s="22">
        <v>0</v>
      </c>
      <c r="K71" s="22">
        <v>7</v>
      </c>
      <c r="L71" s="22">
        <v>4.4000000000000004</v>
      </c>
      <c r="M71" s="22">
        <v>1.29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7">
        <f t="shared" si="4"/>
        <v>19.619999999999997</v>
      </c>
      <c r="T71" s="7"/>
    </row>
    <row r="72" spans="1:20" s="22" customFormat="1" ht="50" customHeight="1" x14ac:dyDescent="0.2">
      <c r="A72" s="22" t="s">
        <v>22</v>
      </c>
      <c r="B72" s="22" t="s">
        <v>24</v>
      </c>
      <c r="C72" s="37" t="s">
        <v>134</v>
      </c>
      <c r="D72" s="37" t="s">
        <v>31</v>
      </c>
      <c r="E72" s="37" t="s">
        <v>31</v>
      </c>
      <c r="F72" s="22">
        <v>0</v>
      </c>
      <c r="G72" s="22">
        <v>22.48</v>
      </c>
      <c r="H72" s="22">
        <v>5</v>
      </c>
      <c r="I72" s="22">
        <v>37.799999999999997</v>
      </c>
      <c r="J72" s="22">
        <v>0</v>
      </c>
      <c r="K72" s="22">
        <v>52.67</v>
      </c>
      <c r="L72" s="22">
        <v>44.47</v>
      </c>
      <c r="M72" s="22">
        <v>4.8</v>
      </c>
      <c r="N72" s="22">
        <v>2</v>
      </c>
      <c r="O72" s="22">
        <v>1</v>
      </c>
      <c r="P72" s="22">
        <v>0</v>
      </c>
      <c r="Q72" s="22">
        <v>0</v>
      </c>
      <c r="R72" s="22">
        <v>0</v>
      </c>
      <c r="S72" s="7">
        <f t="shared" si="4"/>
        <v>170.22000000000003</v>
      </c>
      <c r="T72" s="7"/>
    </row>
  </sheetData>
  <autoFilter ref="A13:T72" xr:uid="{3E8D6E2C-666C-1C4F-9671-FAE7C31A9A4C}">
    <sortState xmlns:xlrd2="http://schemas.microsoft.com/office/spreadsheetml/2017/richdata2" ref="A14:T72">
      <sortCondition ref="A14:A72"/>
      <sortCondition ref="B14:B72"/>
      <sortCondition ref="C14:C72"/>
      <sortCondition ref="D14:D72"/>
    </sortState>
  </autoFilter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9D64-B424-614B-8CC1-7A5EFA3A0061}">
  <dimension ref="A1:V65"/>
  <sheetViews>
    <sheetView zoomScaleNormal="100" workbookViewId="0"/>
  </sheetViews>
  <sheetFormatPr baseColWidth="10" defaultRowHeight="16" x14ac:dyDescent="0.2"/>
  <cols>
    <col min="1" max="1" width="15.1640625" customWidth="1"/>
    <col min="2" max="2" width="8.6640625" style="6" bestFit="1" customWidth="1"/>
    <col min="3" max="3" width="27" style="6" customWidth="1"/>
    <col min="4" max="4" width="61.1640625" style="6" customWidth="1"/>
    <col min="5" max="5" width="44.6640625" style="6" customWidth="1"/>
    <col min="6" max="9" width="6.83203125" customWidth="1"/>
    <col min="10" max="10" width="12.1640625" customWidth="1"/>
    <col min="11" max="18" width="6.83203125" customWidth="1"/>
    <col min="19" max="19" width="7.5" customWidth="1"/>
    <col min="20" max="20" width="13.33203125" bestFit="1" customWidth="1"/>
    <col min="21" max="21" width="8.33203125" style="4" bestFit="1" customWidth="1"/>
  </cols>
  <sheetData>
    <row r="1" spans="1:22" ht="26" x14ac:dyDescent="0.3">
      <c r="A1" s="1" t="s">
        <v>69</v>
      </c>
    </row>
    <row r="2" spans="1:22" ht="19" x14ac:dyDescent="0.25">
      <c r="A2" s="8" t="s">
        <v>64</v>
      </c>
      <c r="F2" s="4" t="s">
        <v>10</v>
      </c>
      <c r="G2" s="4"/>
    </row>
    <row r="3" spans="1:22" ht="37" customHeight="1" x14ac:dyDescent="0.25">
      <c r="A3" s="8"/>
      <c r="E3" s="23" t="s">
        <v>11</v>
      </c>
      <c r="F3" s="34">
        <v>2</v>
      </c>
      <c r="G3" s="34">
        <v>3</v>
      </c>
      <c r="H3" s="34">
        <v>4</v>
      </c>
      <c r="I3" s="34">
        <v>5</v>
      </c>
      <c r="J3" s="35" t="s">
        <v>12</v>
      </c>
      <c r="K3" s="34">
        <v>6</v>
      </c>
      <c r="L3" s="34">
        <v>7</v>
      </c>
      <c r="M3" s="34" t="s">
        <v>13</v>
      </c>
      <c r="N3" s="34" t="s">
        <v>14</v>
      </c>
      <c r="O3" s="34" t="s">
        <v>15</v>
      </c>
      <c r="P3" s="34" t="s">
        <v>16</v>
      </c>
      <c r="Q3" s="34">
        <v>9</v>
      </c>
      <c r="R3" s="34" t="s">
        <v>17</v>
      </c>
      <c r="S3" s="23" t="s">
        <v>65</v>
      </c>
      <c r="T3" s="23" t="s">
        <v>66</v>
      </c>
      <c r="U3" s="26" t="s">
        <v>64</v>
      </c>
      <c r="V3" t="s">
        <v>135</v>
      </c>
    </row>
    <row r="4" spans="1:22" ht="19" x14ac:dyDescent="0.25">
      <c r="A4" s="8"/>
      <c r="E4" s="24" t="s">
        <v>19</v>
      </c>
      <c r="F4" s="27">
        <f t="shared" ref="F4:S7" si="0">AVERAGEIF($A$14:$A$9989,$E4,F$14:F$9989)</f>
        <v>1.7731578947368423</v>
      </c>
      <c r="G4" s="27">
        <f t="shared" si="0"/>
        <v>0.8560526315789474</v>
      </c>
      <c r="H4" s="27">
        <f t="shared" si="0"/>
        <v>0.54421052631578948</v>
      </c>
      <c r="I4" s="27">
        <f t="shared" si="0"/>
        <v>2.7744736842105264</v>
      </c>
      <c r="J4" s="27">
        <f t="shared" si="0"/>
        <v>0.22789473684210526</v>
      </c>
      <c r="K4" s="27">
        <f t="shared" si="0"/>
        <v>6.8273684210526318</v>
      </c>
      <c r="L4" s="27">
        <f t="shared" si="0"/>
        <v>3.3360526315789478</v>
      </c>
      <c r="M4" s="27">
        <f t="shared" si="0"/>
        <v>0.31868421052631579</v>
      </c>
      <c r="N4" s="27">
        <f t="shared" si="0"/>
        <v>-4.9999999999999996E-2</v>
      </c>
      <c r="O4" s="27">
        <f t="shared" si="0"/>
        <v>6.3157894736842107E-2</v>
      </c>
      <c r="P4" s="27">
        <f t="shared" si="0"/>
        <v>0</v>
      </c>
      <c r="Q4" s="27">
        <f t="shared" si="0"/>
        <v>2.6315789473684209E-2</v>
      </c>
      <c r="R4" s="27">
        <f t="shared" si="0"/>
        <v>5.2631578947368418E-2</v>
      </c>
      <c r="S4" s="28">
        <f t="shared" si="0"/>
        <v>16.750000000000007</v>
      </c>
      <c r="T4" s="29">
        <f>AVERAGEIF($A$14:$A$9920,$E4,$T$14:$T$9920)</f>
        <v>138.7907631578947</v>
      </c>
      <c r="U4" s="30">
        <f t="shared" ref="U4:U10" si="1">S4/T4</f>
        <v>0.12068526477474904</v>
      </c>
    </row>
    <row r="5" spans="1:22" ht="19" x14ac:dyDescent="0.25">
      <c r="A5" s="8"/>
      <c r="E5" s="24" t="s">
        <v>20</v>
      </c>
      <c r="F5" s="27">
        <f t="shared" si="0"/>
        <v>0</v>
      </c>
      <c r="G5" s="27">
        <f t="shared" si="0"/>
        <v>6.2</v>
      </c>
      <c r="H5" s="27">
        <f t="shared" si="0"/>
        <v>0</v>
      </c>
      <c r="I5" s="27">
        <f t="shared" si="0"/>
        <v>11</v>
      </c>
      <c r="J5" s="27">
        <f t="shared" si="0"/>
        <v>0</v>
      </c>
      <c r="K5" s="27">
        <f t="shared" si="0"/>
        <v>11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8">
        <f t="shared" si="0"/>
        <v>28.2</v>
      </c>
      <c r="T5" s="29">
        <f>AVERAGEIF($A$14:$A$9920,$E5,$T$14:$T$9920)</f>
        <v>194.75</v>
      </c>
      <c r="U5" s="30">
        <f t="shared" si="1"/>
        <v>0.144801026957638</v>
      </c>
    </row>
    <row r="6" spans="1:22" ht="19" x14ac:dyDescent="0.25">
      <c r="A6" s="8"/>
      <c r="E6" s="24" t="s">
        <v>21</v>
      </c>
      <c r="F6" s="27">
        <f t="shared" si="0"/>
        <v>0.3</v>
      </c>
      <c r="G6" s="27">
        <f t="shared" si="0"/>
        <v>0.93333333333333324</v>
      </c>
      <c r="H6" s="27">
        <f t="shared" si="0"/>
        <v>0.26666666666666666</v>
      </c>
      <c r="I6" s="27">
        <f t="shared" si="0"/>
        <v>4.333333333333333</v>
      </c>
      <c r="J6" s="27">
        <f t="shared" si="0"/>
        <v>0</v>
      </c>
      <c r="K6" s="27">
        <f t="shared" si="0"/>
        <v>3.4</v>
      </c>
      <c r="L6" s="27">
        <f t="shared" si="0"/>
        <v>1.1166666666666665</v>
      </c>
      <c r="M6" s="27">
        <f t="shared" si="0"/>
        <v>0.16666666666666666</v>
      </c>
      <c r="N6" s="27">
        <f t="shared" si="0"/>
        <v>0</v>
      </c>
      <c r="O6" s="27">
        <f t="shared" si="0"/>
        <v>0</v>
      </c>
      <c r="P6" s="27">
        <f t="shared" si="0"/>
        <v>0</v>
      </c>
      <c r="Q6" s="27">
        <f t="shared" si="0"/>
        <v>0</v>
      </c>
      <c r="R6" s="27">
        <f t="shared" si="0"/>
        <v>0</v>
      </c>
      <c r="S6" s="28">
        <f t="shared" si="0"/>
        <v>10.516666666666667</v>
      </c>
      <c r="T6" s="29">
        <f>AVERAGEIF($A$14:$A$9920,$E6,$T$14:$T$9920)</f>
        <v>78.361666666666665</v>
      </c>
      <c r="U6" s="30">
        <f t="shared" si="1"/>
        <v>0.13420677627241212</v>
      </c>
    </row>
    <row r="7" spans="1:22" ht="19" x14ac:dyDescent="0.25">
      <c r="A7" s="8"/>
      <c r="E7" s="24" t="s">
        <v>22</v>
      </c>
      <c r="F7" s="27">
        <f t="shared" si="0"/>
        <v>0.2</v>
      </c>
      <c r="G7" s="27">
        <f t="shared" si="0"/>
        <v>0.71199999999999997</v>
      </c>
      <c r="H7" s="27">
        <f t="shared" si="0"/>
        <v>0</v>
      </c>
      <c r="I7" s="27">
        <f t="shared" si="0"/>
        <v>3.4799999999999995</v>
      </c>
      <c r="J7" s="27">
        <f t="shared" si="0"/>
        <v>0</v>
      </c>
      <c r="K7" s="27">
        <f t="shared" si="0"/>
        <v>2.0259999999999998</v>
      </c>
      <c r="L7" s="27">
        <f t="shared" si="0"/>
        <v>0.83200000000000007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8">
        <f t="shared" si="0"/>
        <v>7.25</v>
      </c>
      <c r="T7" s="29">
        <f>AVERAGEIF($A$14:$A$9920,$E7,$T$14:$T$9920)</f>
        <v>99.52000000000001</v>
      </c>
      <c r="U7" s="30">
        <f t="shared" si="1"/>
        <v>7.2849678456591627E-2</v>
      </c>
      <c r="V7" s="25"/>
    </row>
    <row r="8" spans="1:22" ht="19" x14ac:dyDescent="0.25">
      <c r="A8" s="8"/>
      <c r="E8" s="24" t="s">
        <v>24</v>
      </c>
      <c r="F8" s="27">
        <f t="shared" ref="F8:S9" si="2">AVERAGEIF($B$14:$B$9989,$E8,F$14:F$9989)</f>
        <v>1.5817777777777779</v>
      </c>
      <c r="G8" s="27">
        <f t="shared" si="2"/>
        <v>1.0420000000000003</v>
      </c>
      <c r="H8" s="27">
        <f t="shared" si="2"/>
        <v>0.49511111111111111</v>
      </c>
      <c r="I8" s="27">
        <f t="shared" si="2"/>
        <v>3.5517777777777781</v>
      </c>
      <c r="J8" s="27">
        <f t="shared" si="2"/>
        <v>0.28133333333333332</v>
      </c>
      <c r="K8" s="27">
        <f t="shared" si="2"/>
        <v>6.5326666666666657</v>
      </c>
      <c r="L8" s="27">
        <f t="shared" si="2"/>
        <v>2.9917777777777776</v>
      </c>
      <c r="M8" s="27">
        <f t="shared" si="2"/>
        <v>0.31355555555555553</v>
      </c>
      <c r="N8" s="27">
        <f t="shared" si="2"/>
        <v>-4.2222222222222223E-2</v>
      </c>
      <c r="O8" s="27">
        <f t="shared" si="2"/>
        <v>7.5555555555555556E-2</v>
      </c>
      <c r="P8" s="27">
        <f t="shared" si="2"/>
        <v>0</v>
      </c>
      <c r="Q8" s="27">
        <f t="shared" si="2"/>
        <v>2.2222222222222223E-2</v>
      </c>
      <c r="R8" s="27">
        <f t="shared" si="2"/>
        <v>0</v>
      </c>
      <c r="S8" s="28">
        <f t="shared" si="2"/>
        <v>16.845555555555563</v>
      </c>
      <c r="T8" s="29">
        <f>AVERAGEIF($B$14:$B$9920,$E8,$T$14:$T$9920)</f>
        <v>141.6170888888889</v>
      </c>
      <c r="U8" s="30">
        <f t="shared" si="1"/>
        <v>0.11895143225809696</v>
      </c>
    </row>
    <row r="9" spans="1:22" ht="19" x14ac:dyDescent="0.25">
      <c r="A9" s="8"/>
      <c r="E9" s="24" t="s">
        <v>25</v>
      </c>
      <c r="F9" s="27">
        <f t="shared" si="2"/>
        <v>5.5714285714285712</v>
      </c>
      <c r="G9" s="27">
        <f t="shared" si="2"/>
        <v>0.14285714285714285</v>
      </c>
      <c r="H9" s="27">
        <f t="shared" si="2"/>
        <v>0.42857142857142855</v>
      </c>
      <c r="I9" s="27">
        <f t="shared" si="2"/>
        <v>5.8571428571428568</v>
      </c>
      <c r="J9" s="27">
        <f t="shared" si="2"/>
        <v>0</v>
      </c>
      <c r="K9" s="27">
        <f t="shared" si="2"/>
        <v>5.2857142857142856</v>
      </c>
      <c r="L9" s="27">
        <f t="shared" si="2"/>
        <v>1.4285714285714286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0</v>
      </c>
      <c r="R9" s="27">
        <f t="shared" si="2"/>
        <v>0.2857142857142857</v>
      </c>
      <c r="S9" s="28">
        <f t="shared" si="2"/>
        <v>19</v>
      </c>
      <c r="T9" s="29">
        <f>AVERAGEIF($B$14:$B$9920,$E9,$T$14:$T$9920)</f>
        <v>91.90285714285713</v>
      </c>
      <c r="U9" s="30">
        <f t="shared" si="1"/>
        <v>0.20674003606292363</v>
      </c>
    </row>
    <row r="10" spans="1:22" ht="19" x14ac:dyDescent="0.25">
      <c r="A10" s="8"/>
      <c r="E10" s="23" t="s">
        <v>26</v>
      </c>
      <c r="F10" s="15">
        <f t="shared" ref="F10:T10" si="3">AVERAGE(F14:F9989)</f>
        <v>2.118846153846154</v>
      </c>
      <c r="G10" s="15">
        <f t="shared" si="3"/>
        <v>0.92096153846153861</v>
      </c>
      <c r="H10" s="15">
        <f t="shared" si="3"/>
        <v>0.48615384615384616</v>
      </c>
      <c r="I10" s="15">
        <f t="shared" si="3"/>
        <v>3.8621153846153851</v>
      </c>
      <c r="J10" s="15">
        <f t="shared" si="3"/>
        <v>0.24346153846153845</v>
      </c>
      <c r="K10" s="15">
        <f t="shared" si="3"/>
        <v>6.3648076923076919</v>
      </c>
      <c r="L10" s="15">
        <f t="shared" si="3"/>
        <v>2.7813461538461537</v>
      </c>
      <c r="M10" s="15">
        <f t="shared" si="3"/>
        <v>0.27134615384615385</v>
      </c>
      <c r="N10" s="15">
        <f t="shared" si="3"/>
        <v>-3.6538461538461534E-2</v>
      </c>
      <c r="O10" s="15">
        <f t="shared" si="3"/>
        <v>6.5384615384615388E-2</v>
      </c>
      <c r="P10" s="15">
        <f t="shared" si="3"/>
        <v>0</v>
      </c>
      <c r="Q10" s="15">
        <f t="shared" si="3"/>
        <v>1.9230769230769232E-2</v>
      </c>
      <c r="R10" s="15">
        <f t="shared" si="3"/>
        <v>3.8461538461538464E-2</v>
      </c>
      <c r="S10" s="31">
        <f t="shared" si="3"/>
        <v>17.135576923076929</v>
      </c>
      <c r="T10" s="31">
        <f t="shared" si="3"/>
        <v>134.92478846153847</v>
      </c>
      <c r="U10" s="32">
        <f t="shared" si="1"/>
        <v>0.12700095452038881</v>
      </c>
    </row>
    <row r="11" spans="1:22" ht="19" x14ac:dyDescent="0.25">
      <c r="A11" s="8"/>
    </row>
    <row r="12" spans="1:22" x14ac:dyDescent="0.2">
      <c r="A12" s="4"/>
      <c r="B12" s="18"/>
      <c r="C12" s="18"/>
      <c r="D12" s="18"/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2" ht="34" customHeight="1" x14ac:dyDescent="0.2">
      <c r="A13" s="19" t="s">
        <v>27</v>
      </c>
      <c r="B13" s="21" t="s">
        <v>28</v>
      </c>
      <c r="C13" s="21" t="s">
        <v>29</v>
      </c>
      <c r="D13" s="21" t="s">
        <v>30</v>
      </c>
      <c r="E13" s="21" t="s">
        <v>119</v>
      </c>
      <c r="F13" s="34">
        <v>2</v>
      </c>
      <c r="G13" s="34">
        <v>3</v>
      </c>
      <c r="H13" s="34">
        <v>4</v>
      </c>
      <c r="I13" s="34">
        <v>5</v>
      </c>
      <c r="J13" s="35" t="s">
        <v>12</v>
      </c>
      <c r="K13" s="34">
        <v>6</v>
      </c>
      <c r="L13" s="34">
        <v>7</v>
      </c>
      <c r="M13" s="34" t="s">
        <v>13</v>
      </c>
      <c r="N13" s="34" t="s">
        <v>14</v>
      </c>
      <c r="O13" s="34" t="s">
        <v>15</v>
      </c>
      <c r="P13" s="34" t="s">
        <v>16</v>
      </c>
      <c r="Q13" s="34">
        <v>9</v>
      </c>
      <c r="R13" s="34" t="s">
        <v>17</v>
      </c>
      <c r="S13" s="33" t="s">
        <v>65</v>
      </c>
      <c r="T13" s="10" t="s">
        <v>67</v>
      </c>
      <c r="U13" s="26" t="s">
        <v>64</v>
      </c>
    </row>
    <row r="14" spans="1:22" s="22" customFormat="1" ht="50" customHeight="1" x14ac:dyDescent="0.2">
      <c r="A14" s="37" t="s">
        <v>19</v>
      </c>
      <c r="B14" s="37" t="s">
        <v>24</v>
      </c>
      <c r="C14" s="37" t="s">
        <v>32</v>
      </c>
      <c r="D14" s="37" t="s">
        <v>31</v>
      </c>
      <c r="E14" s="37" t="s">
        <v>31</v>
      </c>
      <c r="F14" s="22">
        <v>0</v>
      </c>
      <c r="G14" s="22">
        <v>1</v>
      </c>
      <c r="H14" s="22">
        <v>0</v>
      </c>
      <c r="I14" s="22">
        <v>2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7">
        <f t="shared" ref="S14:S45" si="4">SUM(F14:R14)</f>
        <v>3</v>
      </c>
      <c r="T14" s="22">
        <v>34.799999999999997</v>
      </c>
      <c r="U14" s="39">
        <f t="shared" ref="U14:U45" si="5">S14/T14</f>
        <v>8.6206896551724144E-2</v>
      </c>
    </row>
    <row r="15" spans="1:22" s="22" customFormat="1" ht="50" customHeight="1" x14ac:dyDescent="0.2">
      <c r="A15" s="37" t="s">
        <v>19</v>
      </c>
      <c r="B15" s="37" t="s">
        <v>24</v>
      </c>
      <c r="C15" s="37" t="s">
        <v>85</v>
      </c>
      <c r="D15" s="37" t="s">
        <v>31</v>
      </c>
      <c r="E15" s="37" t="s">
        <v>31</v>
      </c>
      <c r="F15" s="22">
        <v>9</v>
      </c>
      <c r="G15" s="22">
        <v>2.7</v>
      </c>
      <c r="H15" s="22">
        <v>2.8</v>
      </c>
      <c r="I15" s="22">
        <v>2.1</v>
      </c>
      <c r="J15" s="22">
        <v>0</v>
      </c>
      <c r="K15" s="22">
        <v>5.2</v>
      </c>
      <c r="L15" s="22">
        <v>0.35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7">
        <f t="shared" si="4"/>
        <v>22.150000000000002</v>
      </c>
      <c r="T15" s="22">
        <v>169.75</v>
      </c>
      <c r="U15" s="39">
        <f t="shared" si="5"/>
        <v>0.13048600883652431</v>
      </c>
    </row>
    <row r="16" spans="1:22" s="22" customFormat="1" ht="50" customHeight="1" x14ac:dyDescent="0.2">
      <c r="A16" s="37" t="s">
        <v>19</v>
      </c>
      <c r="B16" s="37" t="s">
        <v>24</v>
      </c>
      <c r="C16" s="37" t="s">
        <v>83</v>
      </c>
      <c r="D16" s="37" t="s">
        <v>31</v>
      </c>
      <c r="E16" s="37" t="s">
        <v>31</v>
      </c>
      <c r="F16" s="22">
        <v>7.85</v>
      </c>
      <c r="G16" s="22">
        <v>0</v>
      </c>
      <c r="H16" s="22">
        <v>0</v>
      </c>
      <c r="I16" s="22">
        <v>10.3</v>
      </c>
      <c r="J16" s="22">
        <v>0</v>
      </c>
      <c r="K16" s="22">
        <v>15.6</v>
      </c>
      <c r="L16" s="22">
        <v>5.5</v>
      </c>
      <c r="M16" s="22">
        <v>0</v>
      </c>
      <c r="N16" s="22">
        <v>0.4</v>
      </c>
      <c r="O16" s="22">
        <v>0</v>
      </c>
      <c r="P16" s="22">
        <v>0</v>
      </c>
      <c r="Q16" s="22">
        <v>0</v>
      </c>
      <c r="R16" s="22">
        <v>0</v>
      </c>
      <c r="S16" s="7">
        <f t="shared" si="4"/>
        <v>39.65</v>
      </c>
      <c r="T16" s="22">
        <v>124.97</v>
      </c>
      <c r="U16" s="39">
        <f t="shared" si="5"/>
        <v>0.31727614627510603</v>
      </c>
    </row>
    <row r="17" spans="1:21" s="22" customFormat="1" ht="50" customHeight="1" x14ac:dyDescent="0.2">
      <c r="A17" s="37" t="s">
        <v>19</v>
      </c>
      <c r="B17" s="37" t="s">
        <v>24</v>
      </c>
      <c r="C17" s="37" t="s">
        <v>86</v>
      </c>
      <c r="D17" s="37" t="s">
        <v>31</v>
      </c>
      <c r="E17" s="37" t="s">
        <v>31</v>
      </c>
      <c r="F17" s="22">
        <v>0.85</v>
      </c>
      <c r="G17" s="22">
        <v>0</v>
      </c>
      <c r="H17" s="22">
        <v>0.22</v>
      </c>
      <c r="I17" s="22">
        <v>1.82</v>
      </c>
      <c r="J17" s="22">
        <v>0</v>
      </c>
      <c r="K17" s="22">
        <v>4.76</v>
      </c>
      <c r="L17" s="22">
        <v>0.91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7">
        <f t="shared" si="4"/>
        <v>8.56</v>
      </c>
      <c r="T17" s="22">
        <v>65.33</v>
      </c>
      <c r="U17" s="39">
        <f t="shared" si="5"/>
        <v>0.1310270932190418</v>
      </c>
    </row>
    <row r="18" spans="1:21" s="22" customFormat="1" ht="50" customHeight="1" x14ac:dyDescent="0.2">
      <c r="A18" s="37" t="s">
        <v>19</v>
      </c>
      <c r="B18" s="37" t="s">
        <v>24</v>
      </c>
      <c r="C18" s="37" t="s">
        <v>57</v>
      </c>
      <c r="D18" s="37" t="s">
        <v>31</v>
      </c>
      <c r="E18" s="37" t="s">
        <v>31</v>
      </c>
      <c r="F18" s="22">
        <v>9.43</v>
      </c>
      <c r="G18" s="22">
        <v>0</v>
      </c>
      <c r="H18" s="22">
        <v>7</v>
      </c>
      <c r="I18" s="22">
        <v>12.4</v>
      </c>
      <c r="J18" s="22">
        <v>0</v>
      </c>
      <c r="K18" s="22">
        <v>16.04</v>
      </c>
      <c r="L18" s="22">
        <v>15.25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7">
        <f t="shared" si="4"/>
        <v>60.12</v>
      </c>
      <c r="T18" s="22">
        <v>227.29</v>
      </c>
      <c r="U18" s="39">
        <f t="shared" si="5"/>
        <v>0.26450789739979763</v>
      </c>
    </row>
    <row r="19" spans="1:21" s="22" customFormat="1" ht="50" customHeight="1" x14ac:dyDescent="0.2">
      <c r="A19" s="37" t="s">
        <v>19</v>
      </c>
      <c r="B19" s="37" t="s">
        <v>24</v>
      </c>
      <c r="C19" s="37" t="s">
        <v>58</v>
      </c>
      <c r="D19" s="37" t="s">
        <v>31</v>
      </c>
      <c r="E19" s="37" t="s">
        <v>31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7">
        <f t="shared" si="4"/>
        <v>1</v>
      </c>
      <c r="T19" s="22">
        <v>73.31</v>
      </c>
      <c r="U19" s="39">
        <f t="shared" si="5"/>
        <v>1.3640703860319191E-2</v>
      </c>
    </row>
    <row r="20" spans="1:21" s="22" customFormat="1" ht="50" customHeight="1" x14ac:dyDescent="0.2">
      <c r="A20" s="37" t="s">
        <v>19</v>
      </c>
      <c r="B20" s="37" t="s">
        <v>24</v>
      </c>
      <c r="C20" s="37" t="s">
        <v>76</v>
      </c>
      <c r="D20" s="37" t="s">
        <v>79</v>
      </c>
      <c r="E20" s="37" t="s">
        <v>80</v>
      </c>
      <c r="F20" s="22">
        <v>0</v>
      </c>
      <c r="G20" s="22">
        <v>2</v>
      </c>
      <c r="H20" s="22">
        <v>0</v>
      </c>
      <c r="I20" s="22">
        <v>1</v>
      </c>
      <c r="J20" s="22">
        <v>0</v>
      </c>
      <c r="K20" s="22">
        <v>24</v>
      </c>
      <c r="L20" s="22">
        <v>9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7">
        <f t="shared" si="4"/>
        <v>36</v>
      </c>
      <c r="T20" s="22">
        <v>228.3</v>
      </c>
      <c r="U20" s="39">
        <f t="shared" si="5"/>
        <v>0.15768725361366623</v>
      </c>
    </row>
    <row r="21" spans="1:21" s="22" customFormat="1" ht="50" customHeight="1" x14ac:dyDescent="0.2">
      <c r="A21" s="37" t="s">
        <v>19</v>
      </c>
      <c r="B21" s="37" t="s">
        <v>24</v>
      </c>
      <c r="C21" s="37" t="s">
        <v>76</v>
      </c>
      <c r="D21" s="37" t="s">
        <v>77</v>
      </c>
      <c r="E21" s="37" t="s">
        <v>78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2.4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7">
        <f t="shared" si="4"/>
        <v>2.4</v>
      </c>
      <c r="T21" s="22">
        <v>34</v>
      </c>
      <c r="U21" s="39">
        <f t="shared" si="5"/>
        <v>7.0588235294117646E-2</v>
      </c>
    </row>
    <row r="22" spans="1:21" s="22" customFormat="1" ht="50" customHeight="1" x14ac:dyDescent="0.2">
      <c r="A22" s="37" t="s">
        <v>19</v>
      </c>
      <c r="B22" s="37" t="s">
        <v>24</v>
      </c>
      <c r="C22" s="37" t="s">
        <v>76</v>
      </c>
      <c r="D22" s="37" t="s">
        <v>111</v>
      </c>
      <c r="E22" s="37" t="s">
        <v>112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0.5</v>
      </c>
      <c r="L22" s="22">
        <v>0</v>
      </c>
      <c r="M22" s="22">
        <v>0.43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7">
        <f t="shared" si="4"/>
        <v>0.92999999999999994</v>
      </c>
      <c r="T22" s="22">
        <v>42.54</v>
      </c>
      <c r="U22" s="39">
        <f t="shared" si="5"/>
        <v>2.1861777150916781E-2</v>
      </c>
    </row>
    <row r="23" spans="1:21" s="22" customFormat="1" ht="50" customHeight="1" x14ac:dyDescent="0.2">
      <c r="A23" s="37" t="s">
        <v>19</v>
      </c>
      <c r="B23" s="37" t="s">
        <v>24</v>
      </c>
      <c r="C23" s="37" t="s">
        <v>33</v>
      </c>
      <c r="D23" s="37" t="s">
        <v>31</v>
      </c>
      <c r="E23" s="37" t="s">
        <v>112</v>
      </c>
      <c r="F23" s="22">
        <v>3.8</v>
      </c>
      <c r="G23" s="22">
        <v>2.17</v>
      </c>
      <c r="H23" s="22">
        <v>0.6</v>
      </c>
      <c r="I23" s="22">
        <v>1.06</v>
      </c>
      <c r="J23" s="22">
        <v>0</v>
      </c>
      <c r="K23" s="22">
        <v>14.42</v>
      </c>
      <c r="L23" s="22">
        <v>1.06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7">
        <f t="shared" si="4"/>
        <v>24.109999999999996</v>
      </c>
      <c r="T23" s="22">
        <v>220.97</v>
      </c>
      <c r="U23" s="39">
        <f t="shared" si="5"/>
        <v>0.10910983391410597</v>
      </c>
    </row>
    <row r="24" spans="1:21" s="22" customFormat="1" ht="50" customHeight="1" x14ac:dyDescent="0.2">
      <c r="A24" s="22" t="s">
        <v>19</v>
      </c>
      <c r="B24" s="37" t="s">
        <v>24</v>
      </c>
      <c r="C24" s="37" t="s">
        <v>59</v>
      </c>
      <c r="D24" s="37" t="s">
        <v>31</v>
      </c>
      <c r="E24" s="37" t="s">
        <v>31</v>
      </c>
      <c r="F24" s="22">
        <v>0.2</v>
      </c>
      <c r="G24" s="22">
        <v>3.17</v>
      </c>
      <c r="H24" s="22">
        <v>1.43</v>
      </c>
      <c r="I24" s="22">
        <v>2.2000000000000002</v>
      </c>
      <c r="J24" s="22">
        <v>0</v>
      </c>
      <c r="K24" s="22">
        <v>19.03</v>
      </c>
      <c r="L24" s="22">
        <v>16.11</v>
      </c>
      <c r="M24" s="22">
        <v>5.85</v>
      </c>
      <c r="N24" s="22">
        <v>-1</v>
      </c>
      <c r="O24" s="22">
        <v>0.4</v>
      </c>
      <c r="P24" s="22">
        <v>0</v>
      </c>
      <c r="Q24" s="22">
        <v>0</v>
      </c>
      <c r="R24" s="22">
        <v>0</v>
      </c>
      <c r="S24" s="7">
        <f t="shared" si="4"/>
        <v>47.39</v>
      </c>
      <c r="T24" s="22">
        <v>342.07</v>
      </c>
      <c r="U24" s="39">
        <f t="shared" si="5"/>
        <v>0.13853889554769491</v>
      </c>
    </row>
    <row r="25" spans="1:21" s="22" customFormat="1" ht="50" customHeight="1" x14ac:dyDescent="0.2">
      <c r="A25" s="37" t="s">
        <v>19</v>
      </c>
      <c r="B25" s="37" t="s">
        <v>24</v>
      </c>
      <c r="C25" s="37" t="s">
        <v>120</v>
      </c>
      <c r="D25" s="37" t="s">
        <v>31</v>
      </c>
      <c r="E25" s="37" t="s">
        <v>31</v>
      </c>
      <c r="F25" s="22">
        <v>0</v>
      </c>
      <c r="G25" s="22">
        <v>2.2000000000000002</v>
      </c>
      <c r="H25" s="22">
        <v>1.1399999999999999</v>
      </c>
      <c r="I25" s="22">
        <v>2.88</v>
      </c>
      <c r="J25" s="22">
        <v>0</v>
      </c>
      <c r="K25" s="22">
        <v>5.05</v>
      </c>
      <c r="L25" s="22">
        <v>2.6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7">
        <f t="shared" si="4"/>
        <v>14.87</v>
      </c>
      <c r="T25" s="22">
        <v>214.83</v>
      </c>
      <c r="U25" s="39">
        <f t="shared" si="5"/>
        <v>6.9217520830424054E-2</v>
      </c>
    </row>
    <row r="26" spans="1:21" s="22" customFormat="1" ht="50" customHeight="1" x14ac:dyDescent="0.2">
      <c r="A26" s="37" t="s">
        <v>19</v>
      </c>
      <c r="B26" s="37" t="s">
        <v>24</v>
      </c>
      <c r="C26" s="37" t="s">
        <v>87</v>
      </c>
      <c r="D26" s="37" t="s">
        <v>31</v>
      </c>
      <c r="E26" s="37" t="s">
        <v>31</v>
      </c>
      <c r="F26" s="22">
        <v>0</v>
      </c>
      <c r="G26" s="22">
        <v>0.7</v>
      </c>
      <c r="H26" s="22">
        <v>0</v>
      </c>
      <c r="I26" s="22">
        <v>3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7">
        <f t="shared" si="4"/>
        <v>3.7</v>
      </c>
      <c r="T26" s="22">
        <v>59.82</v>
      </c>
      <c r="U26" s="39">
        <f t="shared" si="5"/>
        <v>6.1852223336676698E-2</v>
      </c>
    </row>
    <row r="27" spans="1:21" s="22" customFormat="1" ht="50" customHeight="1" x14ac:dyDescent="0.2">
      <c r="A27" s="22" t="s">
        <v>19</v>
      </c>
      <c r="B27" s="37" t="s">
        <v>24</v>
      </c>
      <c r="C27" s="37" t="s">
        <v>34</v>
      </c>
      <c r="D27" s="37" t="s">
        <v>31</v>
      </c>
      <c r="E27" s="37" t="s">
        <v>31</v>
      </c>
      <c r="F27" s="22">
        <v>3.6</v>
      </c>
      <c r="G27" s="22">
        <v>1</v>
      </c>
      <c r="H27" s="22">
        <v>2.6</v>
      </c>
      <c r="I27" s="22">
        <v>4</v>
      </c>
      <c r="J27" s="22">
        <v>3.4</v>
      </c>
      <c r="K27" s="22">
        <v>22.7</v>
      </c>
      <c r="L27" s="22">
        <v>5.36</v>
      </c>
      <c r="M27" s="22">
        <v>1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7">
        <f t="shared" si="4"/>
        <v>43.66</v>
      </c>
      <c r="T27" s="22">
        <v>401.42</v>
      </c>
      <c r="U27" s="39">
        <f t="shared" si="5"/>
        <v>0.10876388819690098</v>
      </c>
    </row>
    <row r="28" spans="1:21" s="22" customFormat="1" ht="50" customHeight="1" x14ac:dyDescent="0.2">
      <c r="A28" s="37" t="s">
        <v>19</v>
      </c>
      <c r="B28" s="37" t="s">
        <v>24</v>
      </c>
      <c r="C28" s="37" t="s">
        <v>74</v>
      </c>
      <c r="D28" s="37" t="s">
        <v>31</v>
      </c>
      <c r="E28" s="37" t="s">
        <v>75</v>
      </c>
      <c r="F28" s="22">
        <v>0</v>
      </c>
      <c r="G28" s="22">
        <v>0</v>
      </c>
      <c r="H28" s="22">
        <v>2.0699999999999998</v>
      </c>
      <c r="I28" s="22">
        <v>7.67</v>
      </c>
      <c r="J28" s="22">
        <v>0</v>
      </c>
      <c r="K28" s="22">
        <v>11.21</v>
      </c>
      <c r="L28" s="22">
        <v>2.81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7">
        <f t="shared" si="4"/>
        <v>23.76</v>
      </c>
      <c r="T28" s="22">
        <v>184.43</v>
      </c>
      <c r="U28" s="39">
        <f t="shared" si="5"/>
        <v>0.12882936615518084</v>
      </c>
    </row>
    <row r="29" spans="1:21" s="22" customFormat="1" ht="50" customHeight="1" x14ac:dyDescent="0.2">
      <c r="A29" s="22" t="s">
        <v>19</v>
      </c>
      <c r="B29" s="37" t="s">
        <v>24</v>
      </c>
      <c r="C29" s="37" t="s">
        <v>35</v>
      </c>
      <c r="D29" s="37" t="s">
        <v>31</v>
      </c>
      <c r="E29" s="37" t="s">
        <v>136</v>
      </c>
      <c r="F29" s="22">
        <v>1.6</v>
      </c>
      <c r="G29" s="22">
        <v>0</v>
      </c>
      <c r="H29" s="22">
        <v>1</v>
      </c>
      <c r="I29" s="22">
        <v>7</v>
      </c>
      <c r="J29" s="22">
        <v>0</v>
      </c>
      <c r="K29" s="22">
        <v>0</v>
      </c>
      <c r="L29" s="22">
        <v>1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7">
        <f t="shared" si="4"/>
        <v>10.6</v>
      </c>
      <c r="T29" s="22">
        <v>124.68</v>
      </c>
      <c r="U29" s="39">
        <f t="shared" si="5"/>
        <v>8.5017645171639386E-2</v>
      </c>
    </row>
    <row r="30" spans="1:21" s="22" customFormat="1" ht="50" customHeight="1" x14ac:dyDescent="0.2">
      <c r="A30" s="22" t="s">
        <v>19</v>
      </c>
      <c r="B30" s="37" t="s">
        <v>24</v>
      </c>
      <c r="C30" s="37" t="s">
        <v>37</v>
      </c>
      <c r="D30" s="37" t="s">
        <v>31</v>
      </c>
      <c r="E30" s="37" t="s">
        <v>81</v>
      </c>
      <c r="F30" s="22">
        <v>2.4</v>
      </c>
      <c r="G30" s="22">
        <v>2.65</v>
      </c>
      <c r="H30" s="22">
        <v>1</v>
      </c>
      <c r="I30" s="22">
        <v>0.9</v>
      </c>
      <c r="J30" s="22">
        <v>0</v>
      </c>
      <c r="K30" s="22">
        <v>14.32</v>
      </c>
      <c r="L30" s="22">
        <v>8.6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7">
        <f t="shared" si="4"/>
        <v>29.869999999999997</v>
      </c>
      <c r="T30" s="22">
        <v>314.19</v>
      </c>
      <c r="U30" s="39">
        <f t="shared" si="5"/>
        <v>9.5069862185301876E-2</v>
      </c>
    </row>
    <row r="31" spans="1:21" s="22" customFormat="1" ht="50" customHeight="1" x14ac:dyDescent="0.2">
      <c r="A31" s="37" t="s">
        <v>19</v>
      </c>
      <c r="B31" s="37" t="s">
        <v>24</v>
      </c>
      <c r="C31" s="37" t="s">
        <v>98</v>
      </c>
      <c r="D31" s="37" t="s">
        <v>31</v>
      </c>
      <c r="E31" s="37" t="s">
        <v>31</v>
      </c>
      <c r="F31" s="22">
        <v>-4.32</v>
      </c>
      <c r="G31" s="22">
        <v>-2.89</v>
      </c>
      <c r="H31" s="22">
        <v>0.17</v>
      </c>
      <c r="I31" s="22">
        <v>-0.48</v>
      </c>
      <c r="J31" s="22">
        <v>-1</v>
      </c>
      <c r="K31" s="22">
        <v>5.88</v>
      </c>
      <c r="L31" s="22">
        <v>2.42</v>
      </c>
      <c r="M31" s="22">
        <v>-1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7">
        <f t="shared" si="4"/>
        <v>-1.2200000000000015</v>
      </c>
      <c r="T31" s="22">
        <v>103.43</v>
      </c>
      <c r="U31" s="39">
        <f t="shared" si="5"/>
        <v>-1.1795417190370312E-2</v>
      </c>
    </row>
    <row r="32" spans="1:21" s="22" customFormat="1" ht="50" customHeight="1" x14ac:dyDescent="0.2">
      <c r="A32" s="37" t="s">
        <v>19</v>
      </c>
      <c r="B32" s="37" t="s">
        <v>24</v>
      </c>
      <c r="C32" s="37" t="s">
        <v>84</v>
      </c>
      <c r="D32" s="37" t="s">
        <v>31</v>
      </c>
      <c r="E32" s="37" t="s">
        <v>31</v>
      </c>
      <c r="F32" s="22">
        <v>0</v>
      </c>
      <c r="G32" s="22">
        <v>0</v>
      </c>
      <c r="H32" s="22">
        <v>0</v>
      </c>
      <c r="I32" s="22">
        <v>1</v>
      </c>
      <c r="J32" s="22">
        <v>1</v>
      </c>
      <c r="K32" s="22">
        <v>0.5</v>
      </c>
      <c r="L32" s="22">
        <v>1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7">
        <f t="shared" si="4"/>
        <v>3.5</v>
      </c>
      <c r="T32" s="22">
        <v>31.74</v>
      </c>
      <c r="U32" s="39">
        <f t="shared" si="5"/>
        <v>0.11027095148078135</v>
      </c>
    </row>
    <row r="33" spans="1:21" s="22" customFormat="1" ht="50" customHeight="1" x14ac:dyDescent="0.2">
      <c r="A33" s="37" t="s">
        <v>19</v>
      </c>
      <c r="B33" s="37" t="s">
        <v>24</v>
      </c>
      <c r="C33" s="37" t="s">
        <v>38</v>
      </c>
      <c r="D33" s="37" t="s">
        <v>31</v>
      </c>
      <c r="E33" s="37" t="s">
        <v>118</v>
      </c>
      <c r="F33" s="22">
        <v>4.42</v>
      </c>
      <c r="G33" s="22">
        <v>0</v>
      </c>
      <c r="H33" s="22">
        <v>2.7</v>
      </c>
      <c r="I33" s="22">
        <v>1</v>
      </c>
      <c r="J33" s="22">
        <v>0</v>
      </c>
      <c r="K33" s="22">
        <v>14.11</v>
      </c>
      <c r="L33" s="22">
        <v>15.82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7">
        <f t="shared" si="4"/>
        <v>38.049999999999997</v>
      </c>
      <c r="T33" s="22">
        <v>289.61</v>
      </c>
      <c r="U33" s="39">
        <f t="shared" si="5"/>
        <v>0.1313835848209661</v>
      </c>
    </row>
    <row r="34" spans="1:21" s="22" customFormat="1" ht="50" customHeight="1" x14ac:dyDescent="0.2">
      <c r="A34" s="37" t="s">
        <v>19</v>
      </c>
      <c r="B34" s="37" t="s">
        <v>24</v>
      </c>
      <c r="C34" s="37" t="s">
        <v>40</v>
      </c>
      <c r="D34" s="37" t="s">
        <v>31</v>
      </c>
      <c r="E34" s="37" t="s">
        <v>88</v>
      </c>
      <c r="F34" s="22">
        <v>0.51</v>
      </c>
      <c r="G34" s="22">
        <v>0</v>
      </c>
      <c r="H34" s="22">
        <v>0</v>
      </c>
      <c r="I34" s="22">
        <v>0</v>
      </c>
      <c r="J34" s="22">
        <v>0</v>
      </c>
      <c r="K34" s="22">
        <v>4.4400000000000004</v>
      </c>
      <c r="L34" s="22">
        <v>2.54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7">
        <f t="shared" si="4"/>
        <v>7.49</v>
      </c>
      <c r="T34" s="22">
        <v>152.84</v>
      </c>
      <c r="U34" s="39">
        <f t="shared" si="5"/>
        <v>4.9005495943470298E-2</v>
      </c>
    </row>
    <row r="35" spans="1:21" s="22" customFormat="1" ht="50" customHeight="1" x14ac:dyDescent="0.2">
      <c r="A35" s="37" t="s">
        <v>19</v>
      </c>
      <c r="B35" s="37" t="s">
        <v>24</v>
      </c>
      <c r="C35" s="37" t="s">
        <v>41</v>
      </c>
      <c r="D35" s="37" t="s">
        <v>31</v>
      </c>
      <c r="E35" s="37" t="s">
        <v>31</v>
      </c>
      <c r="F35" s="22">
        <v>1.53</v>
      </c>
      <c r="G35" s="22">
        <v>0.28000000000000003</v>
      </c>
      <c r="H35" s="22">
        <v>0</v>
      </c>
      <c r="I35" s="22">
        <v>0</v>
      </c>
      <c r="J35" s="22">
        <v>0</v>
      </c>
      <c r="K35" s="22">
        <v>0.46</v>
      </c>
      <c r="L35" s="22">
        <v>1.4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7">
        <f t="shared" si="4"/>
        <v>3.67</v>
      </c>
      <c r="T35" s="22">
        <v>18.399999999999999</v>
      </c>
      <c r="U35" s="39">
        <f t="shared" si="5"/>
        <v>0.19945652173913045</v>
      </c>
    </row>
    <row r="36" spans="1:21" s="22" customFormat="1" ht="50" customHeight="1" x14ac:dyDescent="0.2">
      <c r="A36" s="37" t="s">
        <v>19</v>
      </c>
      <c r="B36" s="37" t="s">
        <v>24</v>
      </c>
      <c r="C36" s="37" t="s">
        <v>42</v>
      </c>
      <c r="D36" s="37" t="s">
        <v>31</v>
      </c>
      <c r="E36" s="37" t="s">
        <v>31</v>
      </c>
      <c r="F36" s="22">
        <v>0</v>
      </c>
      <c r="G36" s="22">
        <v>3</v>
      </c>
      <c r="H36" s="22">
        <v>0</v>
      </c>
      <c r="I36" s="22">
        <v>0</v>
      </c>
      <c r="J36" s="22">
        <v>2</v>
      </c>
      <c r="K36" s="22">
        <v>4</v>
      </c>
      <c r="L36" s="22">
        <v>2</v>
      </c>
      <c r="M36" s="22">
        <v>0.1</v>
      </c>
      <c r="N36" s="22">
        <v>0</v>
      </c>
      <c r="O36" s="22">
        <v>0</v>
      </c>
      <c r="P36" s="22">
        <v>0</v>
      </c>
      <c r="Q36" s="22">
        <v>1</v>
      </c>
      <c r="R36" s="22">
        <v>0</v>
      </c>
      <c r="S36" s="7">
        <f t="shared" si="4"/>
        <v>12.1</v>
      </c>
      <c r="T36" s="22">
        <v>76.25</v>
      </c>
      <c r="U36" s="39">
        <f t="shared" si="5"/>
        <v>0.15868852459016394</v>
      </c>
    </row>
    <row r="37" spans="1:21" s="22" customFormat="1" ht="50" customHeight="1" x14ac:dyDescent="0.2">
      <c r="A37" s="37" t="s">
        <v>19</v>
      </c>
      <c r="B37" s="37" t="s">
        <v>24</v>
      </c>
      <c r="C37" s="37" t="s">
        <v>89</v>
      </c>
      <c r="D37" s="37" t="s">
        <v>31</v>
      </c>
      <c r="E37" s="37" t="s">
        <v>31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4.43</v>
      </c>
      <c r="L37" s="22">
        <v>2.73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7">
        <f t="shared" si="4"/>
        <v>7.16</v>
      </c>
      <c r="T37" s="22">
        <v>59.34</v>
      </c>
      <c r="U37" s="39">
        <f t="shared" si="5"/>
        <v>0.12066059993259184</v>
      </c>
    </row>
    <row r="38" spans="1:21" s="22" customFormat="1" ht="50" customHeight="1" x14ac:dyDescent="0.2">
      <c r="A38" s="37" t="s">
        <v>19</v>
      </c>
      <c r="B38" s="37" t="s">
        <v>24</v>
      </c>
      <c r="C38" s="37" t="s">
        <v>43</v>
      </c>
      <c r="D38" s="37" t="s">
        <v>114</v>
      </c>
      <c r="E38" s="37" t="s">
        <v>80</v>
      </c>
      <c r="F38" s="22">
        <v>2.72</v>
      </c>
      <c r="G38" s="22">
        <v>2</v>
      </c>
      <c r="H38" s="22">
        <v>0</v>
      </c>
      <c r="I38" s="22">
        <v>11</v>
      </c>
      <c r="J38" s="22">
        <v>0</v>
      </c>
      <c r="K38" s="22">
        <v>11.3</v>
      </c>
      <c r="L38" s="22">
        <v>5.63</v>
      </c>
      <c r="M38" s="22">
        <v>1.9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7">
        <f t="shared" si="4"/>
        <v>34.550000000000004</v>
      </c>
      <c r="T38" s="22">
        <v>216.38</v>
      </c>
      <c r="U38" s="39">
        <f t="shared" si="5"/>
        <v>0.15967279785562438</v>
      </c>
    </row>
    <row r="39" spans="1:21" s="22" customFormat="1" ht="50" customHeight="1" x14ac:dyDescent="0.2">
      <c r="A39" s="37" t="s">
        <v>19</v>
      </c>
      <c r="B39" s="37" t="s">
        <v>24</v>
      </c>
      <c r="C39" s="37" t="s">
        <v>61</v>
      </c>
      <c r="D39" s="37" t="s">
        <v>31</v>
      </c>
      <c r="E39" s="37" t="s">
        <v>129</v>
      </c>
      <c r="F39" s="22">
        <v>3.39</v>
      </c>
      <c r="G39" s="22">
        <v>-0.27</v>
      </c>
      <c r="H39" s="22">
        <v>-3.43</v>
      </c>
      <c r="I39" s="22">
        <v>5.4</v>
      </c>
      <c r="J39" s="22">
        <v>3.26</v>
      </c>
      <c r="K39" s="22">
        <v>14.33</v>
      </c>
      <c r="L39" s="22">
        <v>6.23</v>
      </c>
      <c r="M39" s="22">
        <v>1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7">
        <f t="shared" si="4"/>
        <v>29.91</v>
      </c>
      <c r="T39" s="22">
        <v>273.14</v>
      </c>
      <c r="U39" s="39">
        <f t="shared" si="5"/>
        <v>0.10950428351761002</v>
      </c>
    </row>
    <row r="40" spans="1:21" s="22" customFormat="1" ht="50" customHeight="1" x14ac:dyDescent="0.2">
      <c r="A40" s="37" t="s">
        <v>19</v>
      </c>
      <c r="B40" s="37" t="s">
        <v>24</v>
      </c>
      <c r="C40" s="37" t="s">
        <v>44</v>
      </c>
      <c r="D40" s="37" t="s">
        <v>31</v>
      </c>
      <c r="E40" s="37" t="s">
        <v>82</v>
      </c>
      <c r="F40" s="22">
        <v>4.5999999999999996</v>
      </c>
      <c r="G40" s="22">
        <v>6</v>
      </c>
      <c r="H40" s="22">
        <v>0</v>
      </c>
      <c r="I40" s="22">
        <v>9</v>
      </c>
      <c r="J40" s="22">
        <v>0</v>
      </c>
      <c r="K40" s="22">
        <v>20.77</v>
      </c>
      <c r="L40" s="22">
        <v>2.5499999999999998</v>
      </c>
      <c r="M40" s="22">
        <v>0</v>
      </c>
      <c r="N40" s="22">
        <v>0</v>
      </c>
      <c r="O40" s="22">
        <v>1</v>
      </c>
      <c r="P40" s="22">
        <v>0</v>
      </c>
      <c r="Q40" s="22">
        <v>0</v>
      </c>
      <c r="R40" s="22">
        <v>0</v>
      </c>
      <c r="S40" s="7">
        <f t="shared" si="4"/>
        <v>43.92</v>
      </c>
      <c r="T40" s="22">
        <v>287.47000000000003</v>
      </c>
      <c r="U40" s="39">
        <f t="shared" si="5"/>
        <v>0.1527811597731937</v>
      </c>
    </row>
    <row r="41" spans="1:21" s="22" customFormat="1" ht="50" customHeight="1" x14ac:dyDescent="0.2">
      <c r="A41" s="37" t="s">
        <v>19</v>
      </c>
      <c r="B41" s="37" t="s">
        <v>24</v>
      </c>
      <c r="C41" s="37" t="s">
        <v>90</v>
      </c>
      <c r="D41" s="37" t="s">
        <v>31</v>
      </c>
      <c r="E41" s="37" t="s">
        <v>31</v>
      </c>
      <c r="F41" s="22">
        <v>2.73</v>
      </c>
      <c r="G41" s="22">
        <v>1.83</v>
      </c>
      <c r="H41" s="22">
        <v>-1.4</v>
      </c>
      <c r="I41" s="22">
        <v>7.36</v>
      </c>
      <c r="J41" s="22">
        <v>0</v>
      </c>
      <c r="K41" s="22">
        <v>2.44</v>
      </c>
      <c r="L41" s="22">
        <v>-2.95</v>
      </c>
      <c r="M41" s="22">
        <v>-1</v>
      </c>
      <c r="N41" s="22">
        <v>-1.3</v>
      </c>
      <c r="O41" s="22">
        <v>0</v>
      </c>
      <c r="P41" s="22">
        <v>0</v>
      </c>
      <c r="Q41" s="22">
        <v>0</v>
      </c>
      <c r="R41" s="22">
        <v>0</v>
      </c>
      <c r="S41" s="7">
        <f t="shared" si="4"/>
        <v>7.7100000000000017</v>
      </c>
      <c r="T41" s="22">
        <v>201.16900000000001</v>
      </c>
      <c r="U41" s="39">
        <f t="shared" si="5"/>
        <v>3.8325984619896711E-2</v>
      </c>
    </row>
    <row r="42" spans="1:21" s="22" customFormat="1" ht="50" customHeight="1" x14ac:dyDescent="0.2">
      <c r="A42" s="22" t="s">
        <v>19</v>
      </c>
      <c r="B42" s="37" t="s">
        <v>24</v>
      </c>
      <c r="C42" s="37" t="s">
        <v>45</v>
      </c>
      <c r="D42" s="37" t="s">
        <v>31</v>
      </c>
      <c r="E42" s="37" t="s">
        <v>130</v>
      </c>
      <c r="F42" s="22">
        <v>0.2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1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7">
        <f t="shared" si="4"/>
        <v>1.2</v>
      </c>
      <c r="T42" s="22">
        <v>17.13</v>
      </c>
      <c r="U42" s="39">
        <f t="shared" si="5"/>
        <v>7.0052539404553416E-2</v>
      </c>
    </row>
    <row r="43" spans="1:21" s="22" customFormat="1" ht="50" customHeight="1" x14ac:dyDescent="0.2">
      <c r="A43" s="37" t="s">
        <v>19</v>
      </c>
      <c r="B43" s="37" t="s">
        <v>24</v>
      </c>
      <c r="C43" s="37" t="s">
        <v>93</v>
      </c>
      <c r="D43" s="37" t="s">
        <v>94</v>
      </c>
      <c r="E43" s="37" t="s">
        <v>95</v>
      </c>
      <c r="F43" s="22">
        <v>5.72</v>
      </c>
      <c r="G43" s="22">
        <v>0.4</v>
      </c>
      <c r="H43" s="22">
        <v>1.9</v>
      </c>
      <c r="I43" s="22">
        <v>3</v>
      </c>
      <c r="J43" s="22">
        <v>0</v>
      </c>
      <c r="K43" s="22">
        <v>5</v>
      </c>
      <c r="L43" s="22">
        <v>4.4800000000000004</v>
      </c>
      <c r="M43" s="22">
        <v>1.4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7">
        <f t="shared" si="4"/>
        <v>21.9</v>
      </c>
      <c r="T43" s="22">
        <v>163.86</v>
      </c>
      <c r="U43" s="39">
        <f t="shared" si="5"/>
        <v>0.13365067740754299</v>
      </c>
    </row>
    <row r="44" spans="1:21" s="22" customFormat="1" ht="50" customHeight="1" x14ac:dyDescent="0.2">
      <c r="A44" s="37" t="s">
        <v>19</v>
      </c>
      <c r="B44" s="37" t="s">
        <v>24</v>
      </c>
      <c r="C44" s="37" t="s">
        <v>93</v>
      </c>
      <c r="D44" s="37" t="s">
        <v>96</v>
      </c>
      <c r="E44" s="37" t="s">
        <v>97</v>
      </c>
      <c r="F44" s="22">
        <v>2</v>
      </c>
      <c r="G44" s="22">
        <v>0</v>
      </c>
      <c r="H44" s="22">
        <v>0</v>
      </c>
      <c r="I44" s="22">
        <v>5</v>
      </c>
      <c r="J44" s="22">
        <v>0</v>
      </c>
      <c r="K44" s="22">
        <v>0</v>
      </c>
      <c r="L44" s="22">
        <v>3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7">
        <f t="shared" si="4"/>
        <v>10</v>
      </c>
      <c r="T44" s="22">
        <v>164.8</v>
      </c>
      <c r="U44" s="39">
        <f t="shared" si="5"/>
        <v>6.0679611650485431E-2</v>
      </c>
    </row>
    <row r="45" spans="1:21" s="22" customFormat="1" ht="50" customHeight="1" x14ac:dyDescent="0.2">
      <c r="A45" s="37" t="s">
        <v>19</v>
      </c>
      <c r="B45" s="37" t="s">
        <v>24</v>
      </c>
      <c r="C45" s="37" t="s">
        <v>110</v>
      </c>
      <c r="D45" s="37" t="s">
        <v>31</v>
      </c>
      <c r="E45" s="37" t="s">
        <v>31</v>
      </c>
      <c r="F45" s="22">
        <v>0</v>
      </c>
      <c r="G45" s="22">
        <v>3.6</v>
      </c>
      <c r="H45" s="22">
        <v>0</v>
      </c>
      <c r="I45" s="22">
        <v>0</v>
      </c>
      <c r="J45" s="22">
        <v>0</v>
      </c>
      <c r="K45" s="22">
        <v>6</v>
      </c>
      <c r="L45" s="22">
        <v>1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7">
        <f t="shared" si="4"/>
        <v>10.6</v>
      </c>
      <c r="T45" s="22">
        <v>118.25</v>
      </c>
      <c r="U45" s="39">
        <f t="shared" si="5"/>
        <v>8.9640591966173355E-2</v>
      </c>
    </row>
    <row r="46" spans="1:21" s="22" customFormat="1" ht="50" customHeight="1" x14ac:dyDescent="0.2">
      <c r="A46" s="37" t="s">
        <v>19</v>
      </c>
      <c r="B46" s="37" t="s">
        <v>24</v>
      </c>
      <c r="C46" s="37" t="s">
        <v>91</v>
      </c>
      <c r="D46" s="37" t="s">
        <v>31</v>
      </c>
      <c r="E46" s="37" t="s">
        <v>31</v>
      </c>
      <c r="F46" s="22">
        <v>5.15</v>
      </c>
      <c r="G46" s="22">
        <v>0.99</v>
      </c>
      <c r="H46" s="22">
        <v>0.88</v>
      </c>
      <c r="I46" s="22">
        <v>4.82</v>
      </c>
      <c r="J46" s="22">
        <v>0</v>
      </c>
      <c r="K46" s="22">
        <v>9.5500000000000007</v>
      </c>
      <c r="L46" s="22">
        <v>4.37</v>
      </c>
      <c r="M46" s="22">
        <v>0.43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7">
        <f t="shared" ref="S46:S77" si="6">SUM(F46:R46)</f>
        <v>26.19</v>
      </c>
      <c r="T46" s="22">
        <v>159.88999999999999</v>
      </c>
      <c r="U46" s="39">
        <f t="shared" ref="U46:U77" si="7">S46/T46</f>
        <v>0.16380011257739699</v>
      </c>
    </row>
    <row r="47" spans="1:21" s="22" customFormat="1" ht="50" customHeight="1" x14ac:dyDescent="0.2">
      <c r="A47" s="37" t="s">
        <v>19</v>
      </c>
      <c r="B47" s="37" t="s">
        <v>25</v>
      </c>
      <c r="C47" s="37" t="s">
        <v>47</v>
      </c>
      <c r="D47" s="37" t="s">
        <v>31</v>
      </c>
      <c r="E47" s="37" t="s">
        <v>31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7">
        <f t="shared" si="6"/>
        <v>0</v>
      </c>
      <c r="T47" s="22">
        <v>1</v>
      </c>
      <c r="U47" s="39">
        <f t="shared" si="7"/>
        <v>0</v>
      </c>
    </row>
    <row r="48" spans="1:21" s="22" customFormat="1" ht="50" customHeight="1" x14ac:dyDescent="0.2">
      <c r="A48" s="37" t="s">
        <v>19</v>
      </c>
      <c r="B48" s="37" t="s">
        <v>25</v>
      </c>
      <c r="C48" s="37" t="s">
        <v>73</v>
      </c>
      <c r="D48" s="37" t="s">
        <v>31</v>
      </c>
      <c r="E48" s="37" t="s">
        <v>31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1</v>
      </c>
      <c r="L48" s="22">
        <v>5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7">
        <f t="shared" si="6"/>
        <v>6</v>
      </c>
      <c r="T48" s="22">
        <v>58</v>
      </c>
      <c r="U48" s="39">
        <f t="shared" si="7"/>
        <v>0.10344827586206896</v>
      </c>
    </row>
    <row r="49" spans="1:21" s="22" customFormat="1" ht="50" customHeight="1" x14ac:dyDescent="0.2">
      <c r="A49" s="37" t="s">
        <v>19</v>
      </c>
      <c r="B49" s="37" t="s">
        <v>25</v>
      </c>
      <c r="C49" s="37" t="s">
        <v>68</v>
      </c>
      <c r="D49" s="37" t="s">
        <v>31</v>
      </c>
      <c r="E49" s="37" t="s">
        <v>31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7">
        <f t="shared" si="6"/>
        <v>0</v>
      </c>
      <c r="T49" s="22">
        <v>4</v>
      </c>
      <c r="U49" s="39">
        <f t="shared" si="7"/>
        <v>0</v>
      </c>
    </row>
    <row r="50" spans="1:21" s="22" customFormat="1" ht="50" customHeight="1" x14ac:dyDescent="0.2">
      <c r="A50" s="37" t="s">
        <v>19</v>
      </c>
      <c r="B50" s="37" t="s">
        <v>25</v>
      </c>
      <c r="C50" s="37" t="s">
        <v>107</v>
      </c>
      <c r="D50" s="37" t="s">
        <v>108</v>
      </c>
      <c r="E50" s="37" t="s">
        <v>109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1</v>
      </c>
      <c r="S50" s="7">
        <f t="shared" si="6"/>
        <v>1</v>
      </c>
      <c r="T50" s="22">
        <v>12</v>
      </c>
      <c r="U50" s="39">
        <f t="shared" si="7"/>
        <v>8.3333333333333329E-2</v>
      </c>
    </row>
    <row r="51" spans="1:21" s="22" customFormat="1" ht="50" customHeight="1" x14ac:dyDescent="0.2">
      <c r="A51" s="37" t="s">
        <v>19</v>
      </c>
      <c r="B51" s="37" t="s">
        <v>25</v>
      </c>
      <c r="C51" s="37" t="s">
        <v>62</v>
      </c>
      <c r="D51" s="37" t="s">
        <v>31</v>
      </c>
      <c r="E51" s="37" t="s">
        <v>31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1</v>
      </c>
      <c r="S51" s="7">
        <f t="shared" si="6"/>
        <v>1</v>
      </c>
      <c r="T51" s="22">
        <v>2.65</v>
      </c>
      <c r="U51" s="39">
        <f t="shared" si="7"/>
        <v>0.37735849056603776</v>
      </c>
    </row>
    <row r="52" spans="1:21" s="22" customFormat="1" ht="50" customHeight="1" x14ac:dyDescent="0.2">
      <c r="A52" s="37" t="s">
        <v>63</v>
      </c>
      <c r="B52" s="37" t="s">
        <v>24</v>
      </c>
      <c r="C52" s="37" t="s">
        <v>131</v>
      </c>
      <c r="D52" s="37" t="s">
        <v>31</v>
      </c>
      <c r="E52" s="37" t="s">
        <v>31</v>
      </c>
      <c r="F52" s="22">
        <v>1</v>
      </c>
      <c r="G52" s="22">
        <v>0</v>
      </c>
      <c r="H52" s="22">
        <v>0</v>
      </c>
      <c r="I52" s="22">
        <v>0</v>
      </c>
      <c r="J52" s="22">
        <v>4</v>
      </c>
      <c r="K52" s="22">
        <v>0</v>
      </c>
      <c r="L52" s="22">
        <v>3</v>
      </c>
      <c r="M52" s="22">
        <v>1</v>
      </c>
      <c r="N52" s="22">
        <v>0</v>
      </c>
      <c r="O52" s="22">
        <v>1</v>
      </c>
      <c r="P52" s="22">
        <v>0</v>
      </c>
      <c r="Q52" s="22">
        <v>0</v>
      </c>
      <c r="R52" s="22">
        <v>0</v>
      </c>
      <c r="S52" s="7">
        <f t="shared" si="6"/>
        <v>10</v>
      </c>
      <c r="T52" s="22">
        <v>39.85</v>
      </c>
      <c r="U52" s="39">
        <f t="shared" si="7"/>
        <v>0.25094102885821828</v>
      </c>
    </row>
    <row r="53" spans="1:21" s="22" customFormat="1" ht="50" customHeight="1" x14ac:dyDescent="0.2">
      <c r="A53" s="22" t="s">
        <v>20</v>
      </c>
      <c r="B53" s="37" t="s">
        <v>24</v>
      </c>
      <c r="C53" s="37" t="s">
        <v>50</v>
      </c>
      <c r="D53" s="37" t="s">
        <v>31</v>
      </c>
      <c r="E53" s="37" t="s">
        <v>31</v>
      </c>
      <c r="F53" s="22">
        <v>0</v>
      </c>
      <c r="G53" s="22">
        <v>6.2</v>
      </c>
      <c r="H53" s="22">
        <v>0</v>
      </c>
      <c r="I53" s="22">
        <v>11</v>
      </c>
      <c r="J53" s="22">
        <v>0</v>
      </c>
      <c r="K53" s="22">
        <v>11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7">
        <f t="shared" si="6"/>
        <v>28.2</v>
      </c>
      <c r="T53" s="22">
        <v>194.75</v>
      </c>
      <c r="U53" s="39">
        <f t="shared" si="7"/>
        <v>0.144801026957638</v>
      </c>
    </row>
    <row r="54" spans="1:21" s="22" customFormat="1" ht="50" customHeight="1" x14ac:dyDescent="0.2">
      <c r="A54" s="37" t="s">
        <v>21</v>
      </c>
      <c r="B54" s="37" t="s">
        <v>24</v>
      </c>
      <c r="C54" s="37" t="s">
        <v>100</v>
      </c>
      <c r="D54" s="37" t="s">
        <v>31</v>
      </c>
      <c r="E54" s="37" t="s">
        <v>31</v>
      </c>
      <c r="F54" s="22">
        <v>0</v>
      </c>
      <c r="G54" s="22">
        <v>1</v>
      </c>
      <c r="H54" s="22">
        <v>0</v>
      </c>
      <c r="I54" s="22">
        <v>5.9</v>
      </c>
      <c r="J54" s="22">
        <v>0</v>
      </c>
      <c r="K54" s="22">
        <v>0.2</v>
      </c>
      <c r="L54" s="22">
        <v>1.6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7">
        <f t="shared" si="6"/>
        <v>8.7000000000000011</v>
      </c>
      <c r="T54" s="22">
        <v>44.97</v>
      </c>
      <c r="U54" s="39">
        <f t="shared" si="7"/>
        <v>0.19346230820547033</v>
      </c>
    </row>
    <row r="55" spans="1:21" s="22" customFormat="1" ht="50" customHeight="1" x14ac:dyDescent="0.2">
      <c r="A55" s="37" t="s">
        <v>21</v>
      </c>
      <c r="B55" s="37" t="s">
        <v>24</v>
      </c>
      <c r="C55" s="37" t="s">
        <v>101</v>
      </c>
      <c r="D55" s="37" t="s">
        <v>31</v>
      </c>
      <c r="E55" s="37" t="s">
        <v>31</v>
      </c>
      <c r="F55" s="22">
        <v>1.8</v>
      </c>
      <c r="G55" s="22">
        <v>1.6</v>
      </c>
      <c r="H55" s="22">
        <v>0.6</v>
      </c>
      <c r="I55" s="22">
        <v>3.3</v>
      </c>
      <c r="J55" s="22">
        <v>0</v>
      </c>
      <c r="K55" s="22">
        <v>4.2</v>
      </c>
      <c r="L55" s="22">
        <v>4.0999999999999996</v>
      </c>
      <c r="M55" s="22">
        <v>1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7">
        <f t="shared" si="6"/>
        <v>16.600000000000001</v>
      </c>
      <c r="T55" s="22">
        <v>115.1</v>
      </c>
      <c r="U55" s="39">
        <f t="shared" si="7"/>
        <v>0.14422241529105129</v>
      </c>
    </row>
    <row r="56" spans="1:21" s="22" customFormat="1" ht="50" customHeight="1" x14ac:dyDescent="0.2">
      <c r="A56" s="37" t="s">
        <v>21</v>
      </c>
      <c r="B56" s="37" t="s">
        <v>24</v>
      </c>
      <c r="C56" s="37" t="s">
        <v>51</v>
      </c>
      <c r="D56" s="37" t="s">
        <v>31</v>
      </c>
      <c r="E56" s="37" t="s">
        <v>31</v>
      </c>
      <c r="F56" s="22">
        <v>0</v>
      </c>
      <c r="G56" s="22">
        <v>1</v>
      </c>
      <c r="H56" s="22">
        <v>1</v>
      </c>
      <c r="I56" s="22">
        <v>5</v>
      </c>
      <c r="J56" s="22">
        <v>0</v>
      </c>
      <c r="K56" s="22">
        <v>7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7">
        <f t="shared" si="6"/>
        <v>14</v>
      </c>
      <c r="T56" s="22">
        <v>100.83</v>
      </c>
      <c r="U56" s="39">
        <f t="shared" si="7"/>
        <v>0.13884756520876723</v>
      </c>
    </row>
    <row r="57" spans="1:21" s="22" customFormat="1" ht="50" customHeight="1" x14ac:dyDescent="0.2">
      <c r="A57" s="22" t="s">
        <v>21</v>
      </c>
      <c r="B57" s="37" t="s">
        <v>24</v>
      </c>
      <c r="C57" s="37" t="s">
        <v>52</v>
      </c>
      <c r="D57" s="37" t="s">
        <v>31</v>
      </c>
      <c r="E57" s="37" t="s">
        <v>31</v>
      </c>
      <c r="F57" s="22">
        <v>0</v>
      </c>
      <c r="G57" s="22">
        <v>1</v>
      </c>
      <c r="H57" s="22">
        <v>0</v>
      </c>
      <c r="I57" s="22">
        <v>11.8</v>
      </c>
      <c r="J57" s="22">
        <v>0</v>
      </c>
      <c r="K57" s="22">
        <v>2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7">
        <f t="shared" si="6"/>
        <v>14.8</v>
      </c>
      <c r="T57" s="22">
        <v>172.87</v>
      </c>
      <c r="U57" s="39">
        <f t="shared" si="7"/>
        <v>8.5613466766934695E-2</v>
      </c>
    </row>
    <row r="58" spans="1:21" s="22" customFormat="1" ht="50" customHeight="1" x14ac:dyDescent="0.2">
      <c r="A58" s="22" t="s">
        <v>21</v>
      </c>
      <c r="B58" s="37" t="s">
        <v>24</v>
      </c>
      <c r="C58" s="37" t="s">
        <v>53</v>
      </c>
      <c r="D58" s="37" t="s">
        <v>31</v>
      </c>
      <c r="E58" s="37" t="s">
        <v>31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1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7">
        <f t="shared" si="6"/>
        <v>1</v>
      </c>
      <c r="T58" s="22">
        <v>10.4</v>
      </c>
      <c r="U58" s="39">
        <f t="shared" si="7"/>
        <v>9.6153846153846145E-2</v>
      </c>
    </row>
    <row r="59" spans="1:21" s="22" customFormat="1" ht="50" customHeight="1" x14ac:dyDescent="0.2">
      <c r="A59" s="37" t="s">
        <v>21</v>
      </c>
      <c r="B59" s="37" t="s">
        <v>25</v>
      </c>
      <c r="C59" s="37" t="s">
        <v>49</v>
      </c>
      <c r="D59" s="37" t="s">
        <v>99</v>
      </c>
      <c r="E59" s="37" t="s">
        <v>31</v>
      </c>
      <c r="F59" s="22">
        <v>0</v>
      </c>
      <c r="G59" s="22">
        <v>1</v>
      </c>
      <c r="H59" s="22">
        <v>0</v>
      </c>
      <c r="I59" s="22">
        <v>0</v>
      </c>
      <c r="J59" s="22">
        <v>0</v>
      </c>
      <c r="K59" s="22">
        <v>6</v>
      </c>
      <c r="L59" s="22">
        <v>1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7">
        <f t="shared" si="6"/>
        <v>8</v>
      </c>
      <c r="T59" s="22">
        <v>26</v>
      </c>
      <c r="U59" s="39">
        <f t="shared" si="7"/>
        <v>0.30769230769230771</v>
      </c>
    </row>
    <row r="60" spans="1:21" s="22" customFormat="1" ht="50" customHeight="1" x14ac:dyDescent="0.2">
      <c r="A60" s="22" t="s">
        <v>54</v>
      </c>
      <c r="B60" s="37" t="s">
        <v>25</v>
      </c>
      <c r="C60" s="37" t="s">
        <v>55</v>
      </c>
      <c r="D60" s="37" t="s">
        <v>31</v>
      </c>
      <c r="E60" s="37" t="s">
        <v>31</v>
      </c>
      <c r="F60" s="22">
        <v>39</v>
      </c>
      <c r="G60" s="22">
        <v>0</v>
      </c>
      <c r="H60" s="22">
        <v>3</v>
      </c>
      <c r="I60" s="22">
        <v>41</v>
      </c>
      <c r="J60" s="22">
        <v>0</v>
      </c>
      <c r="K60" s="22">
        <v>30</v>
      </c>
      <c r="L60" s="22">
        <v>4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7">
        <f t="shared" si="6"/>
        <v>117</v>
      </c>
      <c r="T60" s="22">
        <v>539.66999999999996</v>
      </c>
      <c r="U60" s="39">
        <f t="shared" si="7"/>
        <v>0.21679915503919064</v>
      </c>
    </row>
    <row r="61" spans="1:21" s="22" customFormat="1" ht="50" customHeight="1" x14ac:dyDescent="0.2">
      <c r="A61" s="37" t="s">
        <v>22</v>
      </c>
      <c r="B61" s="37" t="s">
        <v>24</v>
      </c>
      <c r="C61" s="37" t="s">
        <v>132</v>
      </c>
      <c r="D61" s="37" t="s">
        <v>31</v>
      </c>
      <c r="E61" s="37" t="s">
        <v>31</v>
      </c>
      <c r="F61" s="22">
        <v>0</v>
      </c>
      <c r="G61" s="22">
        <v>0</v>
      </c>
      <c r="H61" s="22">
        <v>0</v>
      </c>
      <c r="I61" s="22">
        <v>6</v>
      </c>
      <c r="J61" s="22">
        <v>0</v>
      </c>
      <c r="K61" s="22">
        <v>3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7">
        <f t="shared" si="6"/>
        <v>9</v>
      </c>
      <c r="T61" s="22">
        <v>216.49</v>
      </c>
      <c r="U61" s="39">
        <f t="shared" si="7"/>
        <v>4.1572359000415719E-2</v>
      </c>
    </row>
    <row r="62" spans="1:21" s="22" customFormat="1" ht="50" customHeight="1" x14ac:dyDescent="0.2">
      <c r="A62" s="37" t="s">
        <v>22</v>
      </c>
      <c r="B62" s="37" t="s">
        <v>24</v>
      </c>
      <c r="C62" s="37" t="s">
        <v>102</v>
      </c>
      <c r="D62" s="37" t="s">
        <v>103</v>
      </c>
      <c r="E62" s="37" t="s">
        <v>104</v>
      </c>
      <c r="F62" s="22">
        <v>0</v>
      </c>
      <c r="G62" s="22">
        <v>0.2</v>
      </c>
      <c r="H62" s="22">
        <v>0</v>
      </c>
      <c r="I62" s="22">
        <v>0</v>
      </c>
      <c r="J62" s="22">
        <v>0</v>
      </c>
      <c r="K62" s="22">
        <v>2</v>
      </c>
      <c r="L62" s="22">
        <v>1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7">
        <f t="shared" si="6"/>
        <v>3.2</v>
      </c>
      <c r="T62" s="22">
        <v>48.67</v>
      </c>
      <c r="U62" s="39">
        <f t="shared" si="7"/>
        <v>6.5748921306759814E-2</v>
      </c>
    </row>
    <row r="63" spans="1:21" s="22" customFormat="1" ht="50" customHeight="1" x14ac:dyDescent="0.2">
      <c r="A63" s="37" t="s">
        <v>22</v>
      </c>
      <c r="B63" s="37" t="s">
        <v>24</v>
      </c>
      <c r="C63" s="37" t="s">
        <v>102</v>
      </c>
      <c r="D63" s="37" t="s">
        <v>133</v>
      </c>
      <c r="E63" s="37" t="s">
        <v>31</v>
      </c>
      <c r="F63" s="22">
        <v>0</v>
      </c>
      <c r="G63" s="22">
        <v>0</v>
      </c>
      <c r="H63" s="22">
        <v>0</v>
      </c>
      <c r="I63" s="22">
        <v>2</v>
      </c>
      <c r="J63" s="22">
        <v>0</v>
      </c>
      <c r="K63" s="22">
        <v>2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7">
        <f t="shared" si="6"/>
        <v>4</v>
      </c>
      <c r="T63" s="22">
        <v>42.6</v>
      </c>
      <c r="U63" s="39">
        <f t="shared" si="7"/>
        <v>9.3896713615023469E-2</v>
      </c>
    </row>
    <row r="64" spans="1:21" s="22" customFormat="1" ht="50" customHeight="1" x14ac:dyDescent="0.2">
      <c r="A64" s="37" t="s">
        <v>22</v>
      </c>
      <c r="B64" s="37" t="s">
        <v>24</v>
      </c>
      <c r="C64" s="37" t="s">
        <v>105</v>
      </c>
      <c r="D64" s="37" t="s">
        <v>31</v>
      </c>
      <c r="E64" s="37" t="s">
        <v>31</v>
      </c>
      <c r="F64" s="22">
        <v>1</v>
      </c>
      <c r="G64" s="22">
        <v>0</v>
      </c>
      <c r="H64" s="22">
        <v>0</v>
      </c>
      <c r="I64" s="22">
        <v>0</v>
      </c>
      <c r="J64" s="22">
        <v>0</v>
      </c>
      <c r="K64" s="22">
        <v>1</v>
      </c>
      <c r="L64" s="22">
        <v>2.4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7">
        <f t="shared" si="6"/>
        <v>4.4000000000000004</v>
      </c>
      <c r="T64" s="22">
        <v>19.62</v>
      </c>
      <c r="U64" s="39">
        <f t="shared" si="7"/>
        <v>0.22426095820591235</v>
      </c>
    </row>
    <row r="65" spans="1:21" s="22" customFormat="1" ht="50" customHeight="1" x14ac:dyDescent="0.2">
      <c r="A65" s="37" t="s">
        <v>22</v>
      </c>
      <c r="B65" s="37" t="s">
        <v>24</v>
      </c>
      <c r="C65" s="37" t="s">
        <v>134</v>
      </c>
      <c r="D65" s="37" t="s">
        <v>31</v>
      </c>
      <c r="E65" s="37" t="s">
        <v>31</v>
      </c>
      <c r="F65" s="22">
        <v>0</v>
      </c>
      <c r="G65" s="22">
        <v>3.36</v>
      </c>
      <c r="H65" s="22">
        <v>0</v>
      </c>
      <c r="I65" s="22">
        <v>9.4</v>
      </c>
      <c r="J65" s="22">
        <v>0</v>
      </c>
      <c r="K65" s="22">
        <v>2.13</v>
      </c>
      <c r="L65" s="22">
        <v>0.76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7">
        <f t="shared" si="6"/>
        <v>15.65</v>
      </c>
      <c r="T65" s="22">
        <v>170.22</v>
      </c>
      <c r="U65" s="39">
        <f t="shared" si="7"/>
        <v>9.193984255669134E-2</v>
      </c>
    </row>
  </sheetData>
  <autoFilter ref="A13:U65" xr:uid="{13AA9D64-B424-614B-8CC1-7A5EFA3A0061}">
    <sortState xmlns:xlrd2="http://schemas.microsoft.com/office/spreadsheetml/2017/richdata2" ref="A14:U65">
      <sortCondition ref="A14:A65"/>
      <sortCondition ref="B14:B65"/>
      <sortCondition ref="C14:C65"/>
      <sortCondition ref="D14:D65"/>
    </sortState>
  </autoFilter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1. Establishment (Posts)</vt:lpstr>
      <vt:lpstr>2. Establishment (WTE)</vt:lpstr>
      <vt:lpstr>3. Vacancy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2022-02-18T10:35:36Z</dcterms:created>
  <dcterms:modified xsi:type="dcterms:W3CDTF">2022-02-24T10:14:20Z</dcterms:modified>
</cp:coreProperties>
</file>