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 defaultThemeVersion="166925"/>
  <xr:revisionPtr revIDLastSave="0" documentId="8_{3D27F08B-8025-FA48-8309-34955E6FF388}" xr6:coauthVersionLast="46" xr6:coauthVersionMax="46" xr10:uidLastSave="{00000000-0000-0000-0000-000000000000}"/>
  <bookViews>
    <workbookView xWindow="14160" yWindow="460" windowWidth="25500" windowHeight="21520" xr2:uid="{5F8E6009-B9F2-0041-BE2A-467446FEEA53}"/>
  </bookViews>
  <sheets>
    <sheet name="Index" sheetId="1" r:id="rId1"/>
    <sheet name="1. Establishment (Posts)" sheetId="8" r:id="rId2"/>
    <sheet name="2. Establishment (WTE)" sheetId="5" r:id="rId3"/>
    <sheet name="3. Vacancy rate" sheetId="9" r:id="rId4"/>
    <sheet name="4. 3-month vacancy rate" sheetId="10" r:id="rId5"/>
    <sheet name="5. Reasons for absence" sheetId="3" r:id="rId6"/>
    <sheet name="6. Upcoming retirements" sheetId="7" r:id="rId7"/>
  </sheets>
  <definedNames>
    <definedName name="_xlnm._FilterDatabase" localSheetId="1" hidden="1">'1. Establishment (Posts)'!$A$13:$T$13</definedName>
    <definedName name="_xlnm._FilterDatabase" localSheetId="2" hidden="1">'2. Establishment (WTE)'!$A$13:$T$15</definedName>
    <definedName name="_xlnm._FilterDatabase" localSheetId="3" hidden="1">'3. Vacancy rate'!$A$13:$S$34</definedName>
    <definedName name="_xlnm._FilterDatabase" localSheetId="4" hidden="1">'4. 3-month vacancy rate'!$A$13:$S$13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5" i="3"/>
  <c r="S56" i="10"/>
  <c r="U56" i="10" s="1"/>
  <c r="S58" i="10"/>
  <c r="U58" i="10" s="1"/>
  <c r="S59" i="10"/>
  <c r="U59" i="10" s="1"/>
  <c r="S60" i="10"/>
  <c r="U60" i="10" s="1"/>
  <c r="S61" i="10"/>
  <c r="U61" i="10" s="1"/>
  <c r="S62" i="10"/>
  <c r="U62" i="10" s="1"/>
  <c r="S63" i="10"/>
  <c r="U63" i="10" s="1"/>
  <c r="S64" i="10"/>
  <c r="U64" i="10" s="1"/>
  <c r="S65" i="10"/>
  <c r="U65" i="10" s="1"/>
  <c r="S14" i="10"/>
  <c r="U14" i="10" s="1"/>
  <c r="S15" i="10"/>
  <c r="U15" i="10" s="1"/>
  <c r="S16" i="10"/>
  <c r="U16" i="10" s="1"/>
  <c r="S17" i="10"/>
  <c r="U17" i="10" s="1"/>
  <c r="S18" i="10"/>
  <c r="U18" i="10" s="1"/>
  <c r="S19" i="10"/>
  <c r="U19" i="10" s="1"/>
  <c r="S20" i="10"/>
  <c r="U20" i="10" s="1"/>
  <c r="S21" i="10"/>
  <c r="U21" i="10" s="1"/>
  <c r="S22" i="10"/>
  <c r="U22" i="10" s="1"/>
  <c r="S23" i="10"/>
  <c r="U23" i="10" s="1"/>
  <c r="S24" i="10"/>
  <c r="U24" i="10" s="1"/>
  <c r="S25" i="10"/>
  <c r="U25" i="10" s="1"/>
  <c r="S26" i="10"/>
  <c r="U26" i="10" s="1"/>
  <c r="S27" i="10"/>
  <c r="U27" i="10" s="1"/>
  <c r="S28" i="10"/>
  <c r="U28" i="10" s="1"/>
  <c r="S29" i="10"/>
  <c r="U29" i="10" s="1"/>
  <c r="S30" i="10"/>
  <c r="U30" i="10" s="1"/>
  <c r="S31" i="10"/>
  <c r="U31" i="10" s="1"/>
  <c r="S32" i="10"/>
  <c r="U32" i="10" s="1"/>
  <c r="S33" i="10"/>
  <c r="U33" i="10" s="1"/>
  <c r="S34" i="10"/>
  <c r="U34" i="10" s="1"/>
  <c r="S35" i="10"/>
  <c r="U35" i="10" s="1"/>
  <c r="S36" i="10"/>
  <c r="U36" i="10" s="1"/>
  <c r="S37" i="10"/>
  <c r="U37" i="10" s="1"/>
  <c r="S38" i="10"/>
  <c r="U38" i="10" s="1"/>
  <c r="S39" i="10"/>
  <c r="U39" i="10" s="1"/>
  <c r="S40" i="10"/>
  <c r="U40" i="10" s="1"/>
  <c r="S41" i="10"/>
  <c r="U41" i="10" s="1"/>
  <c r="S42" i="10"/>
  <c r="U42" i="10" s="1"/>
  <c r="S43" i="10"/>
  <c r="U43" i="10" s="1"/>
  <c r="S44" i="10"/>
  <c r="U44" i="10" s="1"/>
  <c r="S45" i="10"/>
  <c r="U45" i="10" s="1"/>
  <c r="S46" i="10"/>
  <c r="U46" i="10" s="1"/>
  <c r="S47" i="10"/>
  <c r="U47" i="10" s="1"/>
  <c r="S48" i="10"/>
  <c r="U48" i="10" s="1"/>
  <c r="S49" i="10"/>
  <c r="U49" i="10" s="1"/>
  <c r="S50" i="10"/>
  <c r="U50" i="10" s="1"/>
  <c r="S51" i="10"/>
  <c r="U51" i="10" s="1"/>
  <c r="S52" i="10"/>
  <c r="U52" i="10" s="1"/>
  <c r="S53" i="10"/>
  <c r="U53" i="10" s="1"/>
  <c r="S54" i="10"/>
  <c r="U54" i="10" s="1"/>
  <c r="S55" i="10"/>
  <c r="U55" i="10" s="1"/>
  <c r="S66" i="10"/>
  <c r="U66" i="10" s="1"/>
  <c r="S67" i="10"/>
  <c r="U67" i="10" s="1"/>
  <c r="S68" i="10"/>
  <c r="U68" i="10" s="1"/>
  <c r="S69" i="10"/>
  <c r="U69" i="10" s="1"/>
  <c r="S70" i="10"/>
  <c r="U70" i="10" s="1"/>
  <c r="S71" i="10"/>
  <c r="U71" i="10" s="1"/>
  <c r="S72" i="10"/>
  <c r="U72" i="10" s="1"/>
  <c r="S57" i="10"/>
  <c r="U57" i="10" s="1"/>
  <c r="S9" i="10" l="1"/>
  <c r="T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T9" i="10"/>
  <c r="R9" i="10"/>
  <c r="Q9" i="10"/>
  <c r="P9" i="10"/>
  <c r="O9" i="10"/>
  <c r="N9" i="10"/>
  <c r="M9" i="10"/>
  <c r="L9" i="10"/>
  <c r="K9" i="10"/>
  <c r="J9" i="10"/>
  <c r="I9" i="10"/>
  <c r="H9" i="10"/>
  <c r="G9" i="10"/>
  <c r="T8" i="10"/>
  <c r="R8" i="10"/>
  <c r="Q8" i="10"/>
  <c r="P8" i="10"/>
  <c r="O8" i="10"/>
  <c r="N8" i="10"/>
  <c r="M8" i="10"/>
  <c r="L8" i="10"/>
  <c r="K8" i="10"/>
  <c r="J8" i="10"/>
  <c r="I8" i="10"/>
  <c r="H8" i="10"/>
  <c r="G8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R10" i="9"/>
  <c r="H10" i="9"/>
  <c r="I10" i="9"/>
  <c r="J10" i="9"/>
  <c r="K10" i="9"/>
  <c r="L10" i="9"/>
  <c r="M10" i="9"/>
  <c r="N10" i="9"/>
  <c r="O10" i="9"/>
  <c r="P10" i="9"/>
  <c r="Q10" i="9"/>
  <c r="G10" i="9"/>
  <c r="T10" i="9"/>
  <c r="R9" i="9"/>
  <c r="H9" i="9"/>
  <c r="I9" i="9"/>
  <c r="J9" i="9"/>
  <c r="K9" i="9"/>
  <c r="L9" i="9"/>
  <c r="M9" i="9"/>
  <c r="N9" i="9"/>
  <c r="O9" i="9"/>
  <c r="P9" i="9"/>
  <c r="Q9" i="9"/>
  <c r="G9" i="9"/>
  <c r="R8" i="9"/>
  <c r="H8" i="9"/>
  <c r="I8" i="9"/>
  <c r="J8" i="9"/>
  <c r="K8" i="9"/>
  <c r="L8" i="9"/>
  <c r="M8" i="9"/>
  <c r="N8" i="9"/>
  <c r="O8" i="9"/>
  <c r="P8" i="9"/>
  <c r="Q8" i="9"/>
  <c r="G8" i="9"/>
  <c r="G6" i="9"/>
  <c r="H6" i="9"/>
  <c r="I6" i="9"/>
  <c r="J6" i="9"/>
  <c r="K6" i="9"/>
  <c r="L6" i="9"/>
  <c r="M6" i="9"/>
  <c r="N6" i="9"/>
  <c r="O6" i="9"/>
  <c r="P6" i="9"/>
  <c r="Q6" i="9"/>
  <c r="R6" i="9"/>
  <c r="R5" i="9"/>
  <c r="H5" i="9"/>
  <c r="I5" i="9"/>
  <c r="J5" i="9"/>
  <c r="K5" i="9"/>
  <c r="L5" i="9"/>
  <c r="M5" i="9"/>
  <c r="N5" i="9"/>
  <c r="O5" i="9"/>
  <c r="P5" i="9"/>
  <c r="Q5" i="9"/>
  <c r="G5" i="9"/>
  <c r="R4" i="9"/>
  <c r="H4" i="9"/>
  <c r="I4" i="9"/>
  <c r="J4" i="9"/>
  <c r="K4" i="9"/>
  <c r="L4" i="9"/>
  <c r="M4" i="9"/>
  <c r="N4" i="9"/>
  <c r="O4" i="9"/>
  <c r="P4" i="9"/>
  <c r="Q4" i="9"/>
  <c r="G4" i="9"/>
  <c r="S57" i="9"/>
  <c r="U57" i="9" s="1"/>
  <c r="S59" i="9"/>
  <c r="U59" i="9" s="1"/>
  <c r="S60" i="9"/>
  <c r="U60" i="9" s="1"/>
  <c r="S61" i="9"/>
  <c r="U61" i="9" s="1"/>
  <c r="S62" i="9"/>
  <c r="U62" i="9" s="1"/>
  <c r="S63" i="9"/>
  <c r="U63" i="9" s="1"/>
  <c r="S64" i="9"/>
  <c r="U64" i="9" s="1"/>
  <c r="S65" i="9"/>
  <c r="U65" i="9" s="1"/>
  <c r="S66" i="9"/>
  <c r="U66" i="9" s="1"/>
  <c r="S67" i="9"/>
  <c r="U67" i="9" s="1"/>
  <c r="S14" i="9"/>
  <c r="U14" i="9" s="1"/>
  <c r="S15" i="9"/>
  <c r="U15" i="9" s="1"/>
  <c r="S16" i="9"/>
  <c r="U16" i="9" s="1"/>
  <c r="S17" i="9"/>
  <c r="U17" i="9" s="1"/>
  <c r="S18" i="9"/>
  <c r="U18" i="9" s="1"/>
  <c r="S19" i="9"/>
  <c r="U19" i="9" s="1"/>
  <c r="S20" i="9"/>
  <c r="U20" i="9" s="1"/>
  <c r="S21" i="9"/>
  <c r="U21" i="9" s="1"/>
  <c r="S22" i="9"/>
  <c r="U22" i="9" s="1"/>
  <c r="S23" i="9"/>
  <c r="U23" i="9" s="1"/>
  <c r="S24" i="9"/>
  <c r="U24" i="9" s="1"/>
  <c r="S25" i="9"/>
  <c r="U25" i="9" s="1"/>
  <c r="S26" i="9"/>
  <c r="U26" i="9" s="1"/>
  <c r="S27" i="9"/>
  <c r="U27" i="9" s="1"/>
  <c r="S28" i="9"/>
  <c r="U28" i="9" s="1"/>
  <c r="S29" i="9"/>
  <c r="U29" i="9" s="1"/>
  <c r="S30" i="9"/>
  <c r="U30" i="9" s="1"/>
  <c r="S31" i="9"/>
  <c r="U31" i="9" s="1"/>
  <c r="S32" i="9"/>
  <c r="U32" i="9" s="1"/>
  <c r="S33" i="9"/>
  <c r="U33" i="9" s="1"/>
  <c r="S34" i="9"/>
  <c r="U34" i="9" s="1"/>
  <c r="S35" i="9"/>
  <c r="U35" i="9" s="1"/>
  <c r="S36" i="9"/>
  <c r="U36" i="9" s="1"/>
  <c r="S37" i="9"/>
  <c r="U37" i="9" s="1"/>
  <c r="S38" i="9"/>
  <c r="U38" i="9" s="1"/>
  <c r="S39" i="9"/>
  <c r="U39" i="9" s="1"/>
  <c r="S40" i="9"/>
  <c r="U40" i="9" s="1"/>
  <c r="S41" i="9"/>
  <c r="U41" i="9" s="1"/>
  <c r="S42" i="9"/>
  <c r="U42" i="9" s="1"/>
  <c r="S43" i="9"/>
  <c r="U43" i="9" s="1"/>
  <c r="S44" i="9"/>
  <c r="U44" i="9" s="1"/>
  <c r="S45" i="9"/>
  <c r="U45" i="9" s="1"/>
  <c r="S46" i="9"/>
  <c r="U46" i="9" s="1"/>
  <c r="S47" i="9"/>
  <c r="U47" i="9" s="1"/>
  <c r="S48" i="9"/>
  <c r="U48" i="9" s="1"/>
  <c r="S49" i="9"/>
  <c r="U49" i="9" s="1"/>
  <c r="S50" i="9"/>
  <c r="U50" i="9" s="1"/>
  <c r="S51" i="9"/>
  <c r="U51" i="9" s="1"/>
  <c r="S52" i="9"/>
  <c r="U52" i="9" s="1"/>
  <c r="S53" i="9"/>
  <c r="U53" i="9" s="1"/>
  <c r="S54" i="9"/>
  <c r="U54" i="9" s="1"/>
  <c r="S55" i="9"/>
  <c r="U55" i="9" s="1"/>
  <c r="S56" i="9"/>
  <c r="U56" i="9" s="1"/>
  <c r="S68" i="9"/>
  <c r="U68" i="9" s="1"/>
  <c r="S69" i="9"/>
  <c r="U69" i="9" s="1"/>
  <c r="S70" i="9"/>
  <c r="U70" i="9" s="1"/>
  <c r="S71" i="9"/>
  <c r="U71" i="9" s="1"/>
  <c r="S72" i="9"/>
  <c r="U72" i="9" s="1"/>
  <c r="S73" i="9"/>
  <c r="U73" i="9" s="1"/>
  <c r="S74" i="9"/>
  <c r="U74" i="9" s="1"/>
  <c r="S75" i="9"/>
  <c r="U75" i="9" s="1"/>
  <c r="S58" i="9"/>
  <c r="U58" i="9" s="1"/>
  <c r="U6" i="10" l="1"/>
  <c r="U9" i="10"/>
  <c r="S8" i="10"/>
  <c r="U8" i="10" s="1"/>
  <c r="U5" i="10"/>
  <c r="S10" i="10"/>
  <c r="U10" i="10" s="1"/>
  <c r="U4" i="10"/>
  <c r="S4" i="9"/>
  <c r="S5" i="9"/>
  <c r="S6" i="9"/>
  <c r="S8" i="9"/>
  <c r="S9" i="9"/>
  <c r="S10" i="9"/>
  <c r="S36" i="5"/>
  <c r="S28" i="5"/>
  <c r="S22" i="5"/>
  <c r="S60" i="5"/>
  <c r="S59" i="5"/>
  <c r="S61" i="5"/>
  <c r="S63" i="5"/>
  <c r="S64" i="5"/>
  <c r="S67" i="5"/>
  <c r="S65" i="5"/>
  <c r="S66" i="5"/>
  <c r="S68" i="5"/>
  <c r="S69" i="5"/>
  <c r="S70" i="5"/>
  <c r="S14" i="5"/>
  <c r="S15" i="5"/>
  <c r="S16" i="5"/>
  <c r="S19" i="5"/>
  <c r="S20" i="5"/>
  <c r="S21" i="5"/>
  <c r="S23" i="5"/>
  <c r="S24" i="5"/>
  <c r="S25" i="5"/>
  <c r="S29" i="5"/>
  <c r="S30" i="5"/>
  <c r="S31" i="5"/>
  <c r="S32" i="5"/>
  <c r="S33" i="5"/>
  <c r="S34" i="5"/>
  <c r="S35" i="5"/>
  <c r="S37" i="5"/>
  <c r="S38" i="5"/>
  <c r="S39" i="5"/>
  <c r="S40" i="5"/>
  <c r="S42" i="5"/>
  <c r="S43" i="5"/>
  <c r="S44" i="5"/>
  <c r="S45" i="5"/>
  <c r="S46" i="5"/>
  <c r="S49" i="5"/>
  <c r="S50" i="5"/>
  <c r="S51" i="5"/>
  <c r="S52" i="5"/>
  <c r="S53" i="5"/>
  <c r="S54" i="5"/>
  <c r="S55" i="5"/>
  <c r="S56" i="5"/>
  <c r="S71" i="5"/>
  <c r="S72" i="5"/>
  <c r="S73" i="5"/>
  <c r="S74" i="5"/>
  <c r="S75" i="5"/>
  <c r="S77" i="5"/>
  <c r="S78" i="5"/>
  <c r="Q10" i="5" l="1"/>
  <c r="Q9" i="5"/>
  <c r="Q8" i="5"/>
  <c r="Q6" i="5"/>
  <c r="Q5" i="5"/>
  <c r="Q4" i="5"/>
  <c r="S62" i="5"/>
  <c r="S28" i="8"/>
  <c r="S23" i="8"/>
  <c r="S19" i="8"/>
  <c r="S48" i="8"/>
  <c r="S47" i="8"/>
  <c r="S49" i="8"/>
  <c r="S51" i="8"/>
  <c r="S52" i="8"/>
  <c r="S53" i="8"/>
  <c r="S54" i="8"/>
  <c r="S14" i="8"/>
  <c r="S15" i="8"/>
  <c r="S16" i="8"/>
  <c r="S17" i="8"/>
  <c r="S18" i="8"/>
  <c r="S20" i="8"/>
  <c r="S24" i="8"/>
  <c r="S25" i="8"/>
  <c r="S26" i="8"/>
  <c r="S27" i="8"/>
  <c r="S29" i="8"/>
  <c r="S30" i="8"/>
  <c r="S31" i="8"/>
  <c r="S32" i="8"/>
  <c r="S34" i="8"/>
  <c r="S35" i="8"/>
  <c r="S36" i="8"/>
  <c r="S39" i="8"/>
  <c r="S40" i="8"/>
  <c r="S41" i="8"/>
  <c r="S42" i="8"/>
  <c r="S43" i="8"/>
  <c r="S44" i="8"/>
  <c r="S55" i="8"/>
  <c r="S56" i="8"/>
  <c r="S57" i="8"/>
  <c r="S58" i="8"/>
  <c r="S60" i="8"/>
  <c r="S61" i="8"/>
  <c r="S37" i="8" l="1"/>
  <c r="Q10" i="8"/>
  <c r="Q9" i="8"/>
  <c r="Q8" i="8"/>
  <c r="Q6" i="8"/>
  <c r="Q5" i="8"/>
  <c r="Q4" i="8"/>
  <c r="T9" i="9"/>
  <c r="T8" i="9"/>
  <c r="T5" i="9"/>
  <c r="T6" i="9"/>
  <c r="T4" i="9"/>
  <c r="R10" i="8" l="1"/>
  <c r="P10" i="8"/>
  <c r="O10" i="8"/>
  <c r="N10" i="8"/>
  <c r="M10" i="8"/>
  <c r="L10" i="8"/>
  <c r="K10" i="8"/>
  <c r="J10" i="8"/>
  <c r="I10" i="8"/>
  <c r="H10" i="8"/>
  <c r="G10" i="8"/>
  <c r="R10" i="5"/>
  <c r="P10" i="5"/>
  <c r="O10" i="5"/>
  <c r="N10" i="5"/>
  <c r="M10" i="5"/>
  <c r="L10" i="5"/>
  <c r="K10" i="5"/>
  <c r="J10" i="5"/>
  <c r="I10" i="5"/>
  <c r="H10" i="5"/>
  <c r="G10" i="5"/>
  <c r="R9" i="8"/>
  <c r="P9" i="8"/>
  <c r="O9" i="8"/>
  <c r="N9" i="8"/>
  <c r="M9" i="8"/>
  <c r="L9" i="8"/>
  <c r="K9" i="8"/>
  <c r="J9" i="8"/>
  <c r="I9" i="8"/>
  <c r="H9" i="8"/>
  <c r="G9" i="8"/>
  <c r="R8" i="8"/>
  <c r="P8" i="8"/>
  <c r="O8" i="8"/>
  <c r="N8" i="8"/>
  <c r="M8" i="8"/>
  <c r="L8" i="8"/>
  <c r="K8" i="8"/>
  <c r="J8" i="8"/>
  <c r="I8" i="8"/>
  <c r="H8" i="8"/>
  <c r="G8" i="8"/>
  <c r="R6" i="8"/>
  <c r="P6" i="8"/>
  <c r="O6" i="8"/>
  <c r="N6" i="8"/>
  <c r="M6" i="8"/>
  <c r="L6" i="8"/>
  <c r="K6" i="8"/>
  <c r="J6" i="8"/>
  <c r="I6" i="8"/>
  <c r="H6" i="8"/>
  <c r="G6" i="8"/>
  <c r="R5" i="8"/>
  <c r="P5" i="8"/>
  <c r="O5" i="8"/>
  <c r="N5" i="8"/>
  <c r="M5" i="8"/>
  <c r="L5" i="8"/>
  <c r="K5" i="8"/>
  <c r="J5" i="8"/>
  <c r="I5" i="8"/>
  <c r="H5" i="8"/>
  <c r="G5" i="8"/>
  <c r="R4" i="8"/>
  <c r="P4" i="8"/>
  <c r="O4" i="8"/>
  <c r="N4" i="8"/>
  <c r="M4" i="8"/>
  <c r="L4" i="8"/>
  <c r="K4" i="8"/>
  <c r="J4" i="8"/>
  <c r="I4" i="8"/>
  <c r="H4" i="8"/>
  <c r="G4" i="8"/>
  <c r="S21" i="8"/>
  <c r="S22" i="8"/>
  <c r="S33" i="8"/>
  <c r="S38" i="8"/>
  <c r="S45" i="8"/>
  <c r="S46" i="8"/>
  <c r="S50" i="8"/>
  <c r="S5" i="8"/>
  <c r="S59" i="8"/>
  <c r="S4" i="8" l="1"/>
  <c r="S10" i="8"/>
  <c r="S6" i="8"/>
  <c r="S9" i="8"/>
  <c r="S8" i="8"/>
  <c r="R9" i="5"/>
  <c r="R8" i="5"/>
  <c r="R6" i="5"/>
  <c r="R5" i="5"/>
  <c r="R4" i="5"/>
  <c r="P9" i="5"/>
  <c r="P8" i="5"/>
  <c r="P6" i="5"/>
  <c r="P5" i="5"/>
  <c r="P4" i="5"/>
  <c r="O9" i="5"/>
  <c r="O8" i="5"/>
  <c r="O6" i="5"/>
  <c r="O5" i="5"/>
  <c r="O4" i="5"/>
  <c r="N9" i="5"/>
  <c r="N8" i="5"/>
  <c r="N6" i="5"/>
  <c r="N5" i="5"/>
  <c r="N4" i="5"/>
  <c r="M9" i="5"/>
  <c r="M8" i="5"/>
  <c r="M6" i="5"/>
  <c r="M5" i="5"/>
  <c r="M4" i="5"/>
  <c r="L9" i="5"/>
  <c r="L8" i="5"/>
  <c r="L6" i="5"/>
  <c r="L5" i="5"/>
  <c r="L4" i="5"/>
  <c r="K9" i="5"/>
  <c r="K8" i="5"/>
  <c r="K6" i="5"/>
  <c r="K5" i="5"/>
  <c r="K4" i="5"/>
  <c r="J9" i="5"/>
  <c r="J8" i="5"/>
  <c r="J6" i="5"/>
  <c r="J5" i="5"/>
  <c r="J4" i="5"/>
  <c r="I9" i="5"/>
  <c r="I8" i="5"/>
  <c r="I6" i="5"/>
  <c r="I5" i="5"/>
  <c r="I4" i="5"/>
  <c r="H9" i="5"/>
  <c r="H8" i="5"/>
  <c r="H6" i="5"/>
  <c r="H5" i="5"/>
  <c r="H4" i="5"/>
  <c r="G9" i="5"/>
  <c r="G8" i="5"/>
  <c r="G6" i="5"/>
  <c r="G5" i="5"/>
  <c r="G4" i="5"/>
  <c r="S76" i="5" l="1"/>
  <c r="S5" i="5"/>
  <c r="S41" i="5"/>
  <c r="S47" i="5"/>
  <c r="S48" i="5"/>
  <c r="S57" i="5"/>
  <c r="S17" i="5"/>
  <c r="S9" i="5" l="1"/>
  <c r="S6" i="5"/>
  <c r="S58" i="5"/>
  <c r="S27" i="5" l="1"/>
  <c r="S26" i="5"/>
  <c r="S18" i="5"/>
  <c r="S10" i="5" l="1"/>
  <c r="S8" i="5"/>
  <c r="S4" i="5"/>
  <c r="U5" i="9" l="1"/>
  <c r="U9" i="9"/>
  <c r="U4" i="9" l="1"/>
  <c r="U10" i="9"/>
  <c r="U8" i="9"/>
  <c r="U6" i="9"/>
  <c r="C17" i="7" l="1"/>
  <c r="B17" i="7"/>
  <c r="C17" i="3"/>
  <c r="D17" i="3"/>
  <c r="B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3" authorId="0" shapeId="0" xr:uid="{CF7BACFD-88DC-8C44-A871-F926B5EA1133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Do the majority of your diagnostic radiography workforce work in a shift system?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3" authorId="0" shapeId="0" xr:uid="{E4CE2B39-0A32-D940-85BD-21EB3401D27D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Do the majority of your diagnostic radiography workforce work in a shift system?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3" authorId="0" shapeId="0" xr:uid="{E1B4534A-F1F7-1D4B-8569-F59B3E7679CA}">
      <text>
        <r>
          <rPr>
            <b/>
            <sz val="10"/>
            <color rgb="FF000000"/>
            <rFont val="Calibri"/>
            <family val="2"/>
            <scheme val="minor"/>
          </rPr>
          <t>Author:</t>
        </r>
        <r>
          <rPr>
            <sz val="10"/>
            <color rgb="FF000000"/>
            <rFont val="Calibri"/>
            <family val="2"/>
            <scheme val="minor"/>
          </rPr>
          <t xml:space="preserve">
At providers who answered the current vacancies question.</t>
        </r>
      </text>
    </comment>
    <comment ref="C13" authorId="0" shapeId="0" xr:uid="{1D7D720B-01F1-5844-8C51-CA07879884FB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Do the majority of your diagnostic radiography workforce work in a shift system?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3" authorId="0" shapeId="0" xr:uid="{506B85A2-612D-B44C-A88E-8DE97116E635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At providers who answered the three-month vacancy question.</t>
        </r>
      </text>
    </comment>
    <comment ref="C13" authorId="0" shapeId="0" xr:uid="{1BA8A685-60A2-0949-AFC6-7F22A85B2C8F}">
      <text>
        <r>
          <rPr>
            <b/>
            <sz val="10"/>
            <color rgb="FF000000"/>
            <rFont val="Tahoma"/>
            <family val="2"/>
          </rPr>
          <t>Author:</t>
        </r>
        <r>
          <rPr>
            <sz val="10"/>
            <color rgb="FF000000"/>
            <rFont val="Tahoma"/>
            <family val="2"/>
          </rPr>
          <t xml:space="preserve">
Do the majority of your diagnostic radiography workforce work in a shift system?</t>
        </r>
      </text>
    </comment>
  </commentList>
</comments>
</file>

<file path=xl/sharedStrings.xml><?xml version="1.0" encoding="utf-8"?>
<sst xmlns="http://schemas.openxmlformats.org/spreadsheetml/2006/main" count="1414" uniqueCount="180">
  <si>
    <t>Index</t>
  </si>
  <si>
    <t>1. Establishment: Number of Posts</t>
  </si>
  <si>
    <t>2. Establishment: WTE</t>
  </si>
  <si>
    <t>3. Vacancy rate</t>
  </si>
  <si>
    <t>Description</t>
  </si>
  <si>
    <t>Country</t>
  </si>
  <si>
    <t>NHS?</t>
  </si>
  <si>
    <t>Agenda for Change Band</t>
  </si>
  <si>
    <t>8a</t>
  </si>
  <si>
    <t>8b</t>
  </si>
  <si>
    <t>8c</t>
  </si>
  <si>
    <t>8d</t>
  </si>
  <si>
    <t>Trust / Health Board</t>
  </si>
  <si>
    <t>Wales</t>
  </si>
  <si>
    <t>England</t>
  </si>
  <si>
    <t>Northern Ireland</t>
  </si>
  <si>
    <t>Scotland</t>
  </si>
  <si>
    <t>NHS</t>
  </si>
  <si>
    <t>Yeovil District Hospital NHS Foundation Trust</t>
  </si>
  <si>
    <t>Frimley Health NHS Foundation Trust</t>
  </si>
  <si>
    <t>Sheffield Teaching Hospitals NHS Foundation Trust</t>
  </si>
  <si>
    <t>Category averages</t>
  </si>
  <si>
    <t>Overall average</t>
  </si>
  <si>
    <t>Establishment: Whole time equivalent</t>
  </si>
  <si>
    <t>Vacancy rate</t>
  </si>
  <si>
    <t>Vacant WTE</t>
  </si>
  <si>
    <t>Total WTE</t>
  </si>
  <si>
    <t>Three-month vacancy figures WTE</t>
  </si>
  <si>
    <t>Three month vacancy rate</t>
  </si>
  <si>
    <t>Establishment WTE</t>
  </si>
  <si>
    <t>AfC</t>
  </si>
  <si>
    <t>Post holder on career break</t>
  </si>
  <si>
    <t>Post holder on parental leave</t>
  </si>
  <si>
    <t>Percentage of post holders</t>
  </si>
  <si>
    <t>Total establishment with percentage vacancy of WTE by provider</t>
  </si>
  <si>
    <t>Establishment: Number of Posts (headcount)</t>
  </si>
  <si>
    <t>Post holder on long-term sickness absence</t>
  </si>
  <si>
    <t>non-NHS</t>
  </si>
  <si>
    <t>Sites</t>
  </si>
  <si>
    <t>Modalities</t>
  </si>
  <si>
    <t>Norfolk and Norwich University Hospitals NHS Foundation Trust</t>
  </si>
  <si>
    <t>North Bristol NHS Trust</t>
  </si>
  <si>
    <t>The Royal Marsden NHS Foundation Trust</t>
  </si>
  <si>
    <t>Western Sussex Hospitals NHS Foundation Trust</t>
  </si>
  <si>
    <t>NHS Highland</t>
  </si>
  <si>
    <t>NHS Lanarkshire</t>
  </si>
  <si>
    <t>All</t>
  </si>
  <si>
    <t>Linked Grade (Band 5 to 6)</t>
  </si>
  <si>
    <t>CT, Mammography, MRI, Ultrasound, X-ray</t>
  </si>
  <si>
    <t>CT, MRI, Nuclear medicine (including PET), Ultrasound, X-ray</t>
  </si>
  <si>
    <t>CT, Mammography, MRI, Nuclear medicine (including PET), Ultrasound, X-ray</t>
  </si>
  <si>
    <t>Total</t>
  </si>
  <si>
    <t>Number of establishment posts (headcount) stratified by Agenda for Change band and provider</t>
  </si>
  <si>
    <t xml:space="preserve">Total whole time equivalent (WTE) of establishment stratified by Agenda for Change band and provider </t>
  </si>
  <si>
    <t>Number of posts for each reason for absence by Agenda for Change band</t>
  </si>
  <si>
    <t>2019 Total</t>
  </si>
  <si>
    <t>Shift system?</t>
  </si>
  <si>
    <t>No</t>
  </si>
  <si>
    <t>Shift system</t>
  </si>
  <si>
    <t>Barts Health NHS Trust</t>
  </si>
  <si>
    <t>East and North Hertfordshire NHS Trust</t>
  </si>
  <si>
    <t>King's College Hospital NHS Foundation Trust</t>
  </si>
  <si>
    <t>Mammography</t>
  </si>
  <si>
    <t>St George's University Hospitals NHS Foundation Trust</t>
  </si>
  <si>
    <t>Stockport NHS Foundation Trust</t>
  </si>
  <si>
    <t>The Christie NHS Foundation Trust</t>
  </si>
  <si>
    <t>Torbay and South Devon NHS Foundation Trust</t>
  </si>
  <si>
    <t>HEM clinical ultrasound service LTD</t>
  </si>
  <si>
    <t>CT, MRI, Ultrasound, X-ray, IR</t>
  </si>
  <si>
    <t>CoR diagnostic radiography workforce UK census - 1 November 2020</t>
  </si>
  <si>
    <t>This spreadsheet accompanies the report "Diagnostic Radiography Workforce UK Census 2020"</t>
  </si>
  <si>
    <t>This spreadsheet provides details of the key figures underpinning the report. The index below lists the contents of each tab in this spreadsheet.</t>
  </si>
  <si>
    <t>Number of post holders with definite retirement date in the coming year and aged 55 years or above by Agenda for Change band</t>
  </si>
  <si>
    <t>2020 Total</t>
  </si>
  <si>
    <t>N/A</t>
  </si>
  <si>
    <t>Manchester University NHS Foundation Trust</t>
  </si>
  <si>
    <t>St Helens and Knowsley Teaching Hospitals NHS Trust</t>
  </si>
  <si>
    <t>Hull University Teaching Hospitals NHS Trust</t>
  </si>
  <si>
    <t>BMIHealthcare/Circle</t>
  </si>
  <si>
    <t>Genesis Care</t>
  </si>
  <si>
    <t>King Edward VII's Hospital</t>
  </si>
  <si>
    <t>Practice Plus Group</t>
  </si>
  <si>
    <t>Spire Healthcare</t>
  </si>
  <si>
    <t>Airedale NHS Foundation Trust</t>
  </si>
  <si>
    <t>Alder Hey Children's NHS Foundation Trust</t>
  </si>
  <si>
    <t>Hampshire Hospitals NHS Foundation Trust</t>
  </si>
  <si>
    <t>Harrogate and District NHS Foundation Trust</t>
  </si>
  <si>
    <t>Imperial College Healthcare NHS Trust</t>
  </si>
  <si>
    <t>Northumbria Healthcare NHS Foundation Trust</t>
  </si>
  <si>
    <t>Nottingham University Hospital NHS Trust</t>
  </si>
  <si>
    <t>Royal Devon and Exeter NHS Foundation Trust</t>
  </si>
  <si>
    <t>Royal Surrey NHS Foundatiojn Trust</t>
  </si>
  <si>
    <t>Sherwood Forest Hospitals NHS Foundation Trust</t>
  </si>
  <si>
    <t>Somerset NHS Foundation Trust</t>
  </si>
  <si>
    <t>South Tyneside and Sunderland NHS Foundation Trust</t>
  </si>
  <si>
    <t>In main radiology -yes, in Neuroradiology and Breast imaging -no</t>
  </si>
  <si>
    <t>Sussex Community NHS Foundation Trust</t>
  </si>
  <si>
    <t>The Mid Yorkshire Hospitals NHS Trust</t>
  </si>
  <si>
    <t>University College London Hospitals NHS Foundation Trust</t>
  </si>
  <si>
    <t>University Hospitals Bristol and Weston NHS Foundation Trust</t>
  </si>
  <si>
    <t>University Hospitals Coventry and Warwickshire NHS Trust</t>
  </si>
  <si>
    <t>University Hospitals of Morecambe Bay NHS Foundation Trust</t>
  </si>
  <si>
    <t>University Hospitals Plymouth NHS Trust</t>
  </si>
  <si>
    <t>Belfast Health and Social Care Trust</t>
  </si>
  <si>
    <t>South Eastern Health &amp; Social Care Trust</t>
  </si>
  <si>
    <t>Southern Health and Social Care Trust</t>
  </si>
  <si>
    <t>Orkney Health Board</t>
  </si>
  <si>
    <t>UK-wide</t>
  </si>
  <si>
    <t>Our clinical teams work 8,10 or 12 hour days Monday to Sunday, dependent on place of work</t>
  </si>
  <si>
    <t>Alliance Medical Ltd</t>
  </si>
  <si>
    <t>Beardwood Hospital, Gisburne Hospital, Lancaster Hospital, Highfield Hospital Rochdale</t>
  </si>
  <si>
    <t xml:space="preserve">Cambridge </t>
  </si>
  <si>
    <t>Buckinghamshire, Diagnostics</t>
  </si>
  <si>
    <t>Shepton Mallet</t>
  </si>
  <si>
    <t>Liverpool</t>
  </si>
  <si>
    <t>Royal Hampshire County Hospital, Andover War Memorial Hospital</t>
  </si>
  <si>
    <t>West Of London Breast Screening and Imperial Breast Services</t>
  </si>
  <si>
    <t>Royal Surrey County Hospital Nuclear Medicine</t>
  </si>
  <si>
    <t>Bognor Regis War Memorial Hospital</t>
  </si>
  <si>
    <t>University College Hospital, University College Hospital at Westmoreland Street, Royal National ENT and Eastman Dental Hospitals, MacMillan Cancer Centre, SUMMIT low dose lung screening trial sites (3)</t>
  </si>
  <si>
    <t>Breast Imaging</t>
  </si>
  <si>
    <t>Raigmore Hospital, County Hospital, Invergordon, Ross Memorial Hospital, Dingwall, Town and County Hospital, Nairn, Aviemore community hospital</t>
  </si>
  <si>
    <t xml:space="preserve">CT, Mammography, MRI, Nuclear medicine (including PET), Ultrasound, X-ray, PACS, Training and Management </t>
  </si>
  <si>
    <t xml:space="preserve">CT, Mammography, </t>
  </si>
  <si>
    <t xml:space="preserve">Mammography, </t>
  </si>
  <si>
    <t>CT, DXA, Mammography, Ultrasound, X-ray</t>
  </si>
  <si>
    <t>CT, MRI, Ultrasound, X-ray, Interventional Radiology</t>
  </si>
  <si>
    <t>CT, DXA, MRI, Nuclear medicine (including PET), Ultrasound, X-ray, IR</t>
  </si>
  <si>
    <t>CT, MRI, Ultrasound, X-ray, Fluoroscopy and Interventional</t>
  </si>
  <si>
    <t>DXA, Ultrasound, X-ray</t>
  </si>
  <si>
    <t>CT, Mammography, MRI, Ultrasound, X-ray, Interventional, Fluoroscopy &amp; Dental</t>
  </si>
  <si>
    <t xml:space="preserve">CT, MRI, Nuclear medicine (including PET), Ultrasound, X-ray, Fluoroscopy and Interventional, Cath Lab </t>
  </si>
  <si>
    <t>CT, DXA, Mammography, MRI, Ultrasound, X-ray, Interventional Radiology</t>
  </si>
  <si>
    <t xml:space="preserve">Out of hours covered by additional sessions </t>
  </si>
  <si>
    <t>Shift systems and on call patterns for all modalities other than breast imaging.</t>
  </si>
  <si>
    <t>Only Cross Sectional</t>
  </si>
  <si>
    <t>Bristol sites - majority of staff work shifts. Weston site - due to staffing have moved to an on-call service as part of Business Continuity Plan</t>
  </si>
  <si>
    <t>CT, MRI, Nuclear medicine (including PET), Ultrasound, X-ray, Interventional radiology and Fluoroscopy</t>
  </si>
  <si>
    <t>CT, DXA, Mammography, MRI, Nuclear medicine (including PET), Ultrasound, X-ray, Fluoroscopy (interventional &amp; Diagnostic) / Dental</t>
  </si>
  <si>
    <t>Wrightington, Wigan and Leigh Teaching Hospitals NHS Foundation Trust</t>
  </si>
  <si>
    <t>Yes</t>
  </si>
  <si>
    <t>iGene Uk</t>
  </si>
  <si>
    <t>St John and St Elizabeth Hopsital</t>
  </si>
  <si>
    <t>Surrey Ultrasound Services</t>
  </si>
  <si>
    <t>Great Ormond Street Hospital for Children NHS Foundation Trust</t>
  </si>
  <si>
    <t>Isle of Wight NHS Trust</t>
  </si>
  <si>
    <t>Northern Care Alliance NHS Group</t>
  </si>
  <si>
    <t>Northern Lincolnshire and Goole NHS Foundation Trust</t>
  </si>
  <si>
    <t>Portsmouth Hospitals University NHS Trust</t>
  </si>
  <si>
    <t>The Robert Jones and Agnes Hunt Orthopaedic Hospital NHS Foundation Trust</t>
  </si>
  <si>
    <t>University Hospital Southampton NHS Foundation Trust</t>
  </si>
  <si>
    <t>Warrington and Halton Teaching Hospitals NHS Foundation Trust</t>
  </si>
  <si>
    <t>Isle of Man or Channel Islands</t>
  </si>
  <si>
    <t>Guernsey Health and Social Care</t>
  </si>
  <si>
    <t>iGene Stoke</t>
  </si>
  <si>
    <t>St Mary’s Portsmouth and Havant Diagnostics</t>
  </si>
  <si>
    <t>Breast Screening</t>
  </si>
  <si>
    <t>Warrington Hospital, Halton Hospital, Sir Captain Tom Moore Building (CMTC)</t>
  </si>
  <si>
    <t>CT, Mammography, MRI, Ultrasound, X-ray, Nuclear Medicine Exc PET, Intervention, Fluoroscopy and cardiac catheter labs</t>
  </si>
  <si>
    <t>CT, DXA, Nuclear medicine (including PET), Ultrasound, X-ray</t>
  </si>
  <si>
    <t>CT, MRI, Ultrasound, X-ray</t>
  </si>
  <si>
    <t>CT, DXA, Mammography, MRI, Nuclear medicine (including PET), Ultrasound, X-ray, Fluoroscopy (interventional &amp; Diagnostic)/Dental</t>
  </si>
  <si>
    <t>CT, DXA, Mammography, MRI, Nuclear medicine (including PET), Ultrasound, X-ray</t>
  </si>
  <si>
    <t>CT, Mammography</t>
  </si>
  <si>
    <t>CT</t>
  </si>
  <si>
    <t>HEM Clinical ultrasound service LTD</t>
  </si>
  <si>
    <t>Oxford Road Campus, Wythenshawe, Trafford General, Withington, Altrincham, University Dental Hospital</t>
  </si>
  <si>
    <t>5. Reasons for long-term absence</t>
  </si>
  <si>
    <t>6. Upcoming retirements and age profile</t>
  </si>
  <si>
    <t>Three-month vacancy rate</t>
  </si>
  <si>
    <t>Total establishment with percentage three-month vacancy of WTE by provider</t>
  </si>
  <si>
    <t>4. Three-Month vacancy rate</t>
  </si>
  <si>
    <t>Note: No responses from providers in Wales to the 2020 census</t>
  </si>
  <si>
    <t>Chelsea Football Club</t>
  </si>
  <si>
    <t>Post holder with a definite date to RETIRE between 1 November 2020 and 31 October 2021</t>
  </si>
  <si>
    <t>Post holder AGED 55 years or above as of 1 November 2020</t>
  </si>
  <si>
    <t>Reasons for long-term absence (headcount)</t>
  </si>
  <si>
    <t>Upcoming retirements and age profile (headcount)</t>
  </si>
  <si>
    <t>Totals</t>
  </si>
  <si>
    <t>Published by the College of Radiographers (CoR)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</si>
</sst>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165" fontId="2" fillId="0" borderId="6" xfId="1" applyNumberFormat="1" applyFont="1" applyBorder="1" applyAlignment="1">
      <alignment horizontal="left" wrapText="1"/>
    </xf>
    <xf numFmtId="164" fontId="2" fillId="0" borderId="5" xfId="0" applyNumberFormat="1" applyFont="1" applyBorder="1"/>
    <xf numFmtId="165" fontId="2" fillId="0" borderId="6" xfId="1" applyNumberFormat="1" applyFont="1" applyBorder="1"/>
    <xf numFmtId="0" fontId="2" fillId="0" borderId="4" xfId="0" applyFont="1" applyBorder="1" applyAlignment="1">
      <alignment horizontal="left" wrapText="1"/>
    </xf>
    <xf numFmtId="164" fontId="2" fillId="0" borderId="2" xfId="0" applyNumberFormat="1" applyFont="1" applyBorder="1"/>
    <xf numFmtId="164" fontId="0" fillId="0" borderId="2" xfId="0" applyNumberFormat="1" applyBorder="1"/>
    <xf numFmtId="164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164" fontId="2" fillId="0" borderId="7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5" fillId="0" borderId="0" xfId="2"/>
    <xf numFmtId="0" fontId="6" fillId="0" borderId="0" xfId="0" applyFont="1"/>
    <xf numFmtId="164" fontId="0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4" fontId="8" fillId="0" borderId="7" xfId="0" applyNumberFormat="1" applyFont="1" applyBorder="1"/>
    <xf numFmtId="164" fontId="8" fillId="0" borderId="1" xfId="0" applyNumberFormat="1" applyFont="1" applyBorder="1"/>
    <xf numFmtId="164" fontId="7" fillId="0" borderId="0" xfId="0" applyNumberFormat="1" applyFont="1" applyBorder="1"/>
    <xf numFmtId="0" fontId="11" fillId="0" borderId="0" xfId="0" applyFont="1"/>
    <xf numFmtId="0" fontId="8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5" fontId="2" fillId="0" borderId="3" xfId="1" applyNumberFormat="1" applyFont="1" applyBorder="1"/>
    <xf numFmtId="165" fontId="8" fillId="0" borderId="0" xfId="1" applyNumberFormat="1" applyFont="1"/>
    <xf numFmtId="165" fontId="2" fillId="0" borderId="0" xfId="0" applyNumberFormat="1" applyFont="1"/>
    <xf numFmtId="1" fontId="7" fillId="0" borderId="0" xfId="0" applyNumberFormat="1" applyFont="1"/>
    <xf numFmtId="165" fontId="8" fillId="0" borderId="11" xfId="1" applyNumberFormat="1" applyFont="1" applyBorder="1"/>
    <xf numFmtId="165" fontId="8" fillId="0" borderId="12" xfId="1" applyNumberFormat="1" applyFont="1" applyBorder="1"/>
    <xf numFmtId="165" fontId="8" fillId="0" borderId="13" xfId="1" applyNumberFormat="1" applyFont="1" applyBorder="1"/>
    <xf numFmtId="0" fontId="13" fillId="0" borderId="0" xfId="0" applyFont="1"/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8" fillId="0" borderId="8" xfId="0" applyFont="1" applyBorder="1"/>
    <xf numFmtId="0" fontId="8" fillId="0" borderId="10" xfId="0" applyFont="1" applyBorder="1"/>
    <xf numFmtId="0" fontId="8" fillId="0" borderId="11" xfId="0" applyFont="1" applyBorder="1"/>
    <xf numFmtId="0" fontId="2" fillId="0" borderId="14" xfId="0" applyFont="1" applyBorder="1" applyAlignment="1">
      <alignment wrapText="1"/>
    </xf>
    <xf numFmtId="0" fontId="2" fillId="0" borderId="7" xfId="0" applyFont="1" applyBorder="1"/>
    <xf numFmtId="165" fontId="2" fillId="0" borderId="15" xfId="1" applyNumberFormat="1" applyFont="1" applyBorder="1"/>
    <xf numFmtId="0" fontId="2" fillId="0" borderId="14" xfId="0" applyFont="1" applyBorder="1"/>
    <xf numFmtId="0" fontId="2" fillId="0" borderId="15" xfId="0" applyFont="1" applyBorder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r.org/learning-advice/professional-body-guidance-and-publications/documents-and-publications/diagnostic-workforce-census-reports/or-diagnostic-radiography-workforce-uk-census-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D3D4-E453-D144-A626-C111F2ED7BD5}">
  <dimension ref="A1:C13"/>
  <sheetViews>
    <sheetView tabSelected="1" workbookViewId="0">
      <selection activeCell="B4" sqref="B4"/>
    </sheetView>
  </sheetViews>
  <sheetFormatPr baseColWidth="10" defaultRowHeight="16" x14ac:dyDescent="0.2"/>
  <cols>
    <col min="2" max="2" width="35.6640625" customWidth="1"/>
    <col min="3" max="3" width="101.33203125" customWidth="1"/>
  </cols>
  <sheetData>
    <row r="1" spans="1:3" ht="26" x14ac:dyDescent="0.3">
      <c r="A1" s="30" t="s">
        <v>69</v>
      </c>
    </row>
    <row r="3" spans="1:3" x14ac:dyDescent="0.2">
      <c r="B3" t="s">
        <v>70</v>
      </c>
    </row>
    <row r="4" spans="1:3" x14ac:dyDescent="0.2">
      <c r="B4" s="29" t="s">
        <v>179</v>
      </c>
    </row>
    <row r="5" spans="1:3" x14ac:dyDescent="0.2">
      <c r="B5" s="1" t="s">
        <v>71</v>
      </c>
    </row>
    <row r="7" spans="1:3" x14ac:dyDescent="0.2">
      <c r="B7" s="2" t="s">
        <v>0</v>
      </c>
      <c r="C7" s="2" t="s">
        <v>4</v>
      </c>
    </row>
    <row r="8" spans="1:3" x14ac:dyDescent="0.2">
      <c r="B8" s="29" t="s">
        <v>1</v>
      </c>
      <c r="C8" s="1" t="s">
        <v>52</v>
      </c>
    </row>
    <row r="9" spans="1:3" x14ac:dyDescent="0.2">
      <c r="B9" s="29" t="s">
        <v>2</v>
      </c>
      <c r="C9" s="1" t="s">
        <v>53</v>
      </c>
    </row>
    <row r="10" spans="1:3" x14ac:dyDescent="0.2">
      <c r="B10" s="29" t="s">
        <v>3</v>
      </c>
      <c r="C10" s="3" t="s">
        <v>34</v>
      </c>
    </row>
    <row r="11" spans="1:3" x14ac:dyDescent="0.2">
      <c r="B11" s="29" t="s">
        <v>171</v>
      </c>
      <c r="C11" s="3" t="s">
        <v>170</v>
      </c>
    </row>
    <row r="12" spans="1:3" x14ac:dyDescent="0.2">
      <c r="B12" s="29" t="s">
        <v>167</v>
      </c>
      <c r="C12" s="1" t="s">
        <v>54</v>
      </c>
    </row>
    <row r="13" spans="1:3" x14ac:dyDescent="0.2">
      <c r="B13" s="29" t="s">
        <v>168</v>
      </c>
      <c r="C13" s="1" t="s">
        <v>72</v>
      </c>
    </row>
  </sheetData>
  <hyperlinks>
    <hyperlink ref="B8" location="'1. Establishment (Posts)'!A1" display="1. Establishment: Number of Posts" xr:uid="{43E92F23-9956-4843-A4FC-5C77164CFD5B}"/>
    <hyperlink ref="B9" location="'2. Establishment (WTE)'!A1" display="2. Establishment: WTE" xr:uid="{E260EEA7-A769-864B-8893-6871812AD4C2}"/>
    <hyperlink ref="B10" location="'3. Vacancy rate'!A1" display="3. Vacancy rate" xr:uid="{8756B439-0B95-D642-AB80-0925403D623E}"/>
    <hyperlink ref="B12" location="'5. Reasons for absence'!A1" display="5. Reasons for long-term absence" xr:uid="{EDCCD75C-939F-0946-AC17-E41BC20A73AA}"/>
    <hyperlink ref="B13" location="'6. Upcoming retirements'!A1" display="6. Upcoming retirements and age profile" xr:uid="{6BCBDA69-083F-0147-BB36-B4FDAD604B9B}"/>
    <hyperlink ref="B11" location="'4. 3-month vacancy rate'!A1" display="4. 3-Month vacancy rate" xr:uid="{CEF1F5DA-B538-7348-853A-F20BFAAED7D8}"/>
    <hyperlink ref="B4" r:id="rId1" xr:uid="{3B6D0BD1-C4DB-4347-8BD5-58478839C6D5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3E55-70D5-104C-80F2-43E031440436}">
  <dimension ref="A1:U61"/>
  <sheetViews>
    <sheetView topLeftCell="A46" workbookViewId="0"/>
  </sheetViews>
  <sheetFormatPr baseColWidth="10" defaultRowHeight="16" x14ac:dyDescent="0.2"/>
  <cols>
    <col min="1" max="1" width="15.1640625" customWidth="1"/>
    <col min="2" max="2" width="8.6640625" bestFit="1" customWidth="1"/>
    <col min="3" max="3" width="43.33203125" customWidth="1"/>
    <col min="4" max="4" width="27" style="5" customWidth="1"/>
    <col min="5" max="5" width="61.1640625" style="5" customWidth="1"/>
    <col min="6" max="6" width="41.1640625" customWidth="1"/>
    <col min="7" max="9" width="6.83203125" customWidth="1"/>
    <col min="10" max="10" width="12.1640625" customWidth="1"/>
    <col min="11" max="18" width="6.83203125" customWidth="1"/>
    <col min="19" max="20" width="7.5" style="2" customWidth="1"/>
  </cols>
  <sheetData>
    <row r="1" spans="1:21" ht="26" x14ac:dyDescent="0.3">
      <c r="A1" s="30" t="s">
        <v>69</v>
      </c>
      <c r="T1" s="34"/>
    </row>
    <row r="2" spans="1:21" ht="19" x14ac:dyDescent="0.25">
      <c r="A2" s="4" t="s">
        <v>35</v>
      </c>
      <c r="G2" s="2" t="s">
        <v>7</v>
      </c>
      <c r="T2" s="34"/>
    </row>
    <row r="3" spans="1:21" ht="35" x14ac:dyDescent="0.25">
      <c r="A3" s="4"/>
      <c r="F3" s="8" t="s">
        <v>21</v>
      </c>
      <c r="G3" s="9">
        <v>3</v>
      </c>
      <c r="H3" s="9">
        <v>4</v>
      </c>
      <c r="I3" s="9">
        <v>5</v>
      </c>
      <c r="J3" s="10" t="s">
        <v>47</v>
      </c>
      <c r="K3" s="9">
        <v>6</v>
      </c>
      <c r="L3" s="9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>
        <v>9</v>
      </c>
      <c r="R3" s="9" t="s">
        <v>74</v>
      </c>
      <c r="S3" s="39" t="s">
        <v>73</v>
      </c>
      <c r="T3" s="39" t="s">
        <v>55</v>
      </c>
    </row>
    <row r="4" spans="1:21" ht="19" x14ac:dyDescent="0.25">
      <c r="A4" s="4"/>
      <c r="F4" s="7" t="s">
        <v>14</v>
      </c>
      <c r="G4" s="37">
        <f t="shared" ref="G4:S6" si="0">AVERAGEIF($A$14:$A$9936,$F4,G$14:G$9936)</f>
        <v>1.9512195121951219</v>
      </c>
      <c r="H4" s="37">
        <f t="shared" si="0"/>
        <v>2.975609756097561</v>
      </c>
      <c r="I4" s="37">
        <f t="shared" si="0"/>
        <v>17.975609756097562</v>
      </c>
      <c r="J4" s="37">
        <f t="shared" si="0"/>
        <v>1.5853658536585367</v>
      </c>
      <c r="K4" s="37">
        <f t="shared" si="0"/>
        <v>45.517073170731706</v>
      </c>
      <c r="L4" s="37">
        <f t="shared" si="0"/>
        <v>33.997560975609751</v>
      </c>
      <c r="M4" s="37">
        <f t="shared" si="0"/>
        <v>5.6902439024390246</v>
      </c>
      <c r="N4" s="37">
        <f t="shared" si="0"/>
        <v>1.5195121951219512</v>
      </c>
      <c r="O4" s="37">
        <f t="shared" si="0"/>
        <v>0.62926829268292683</v>
      </c>
      <c r="P4" s="37">
        <f t="shared" si="0"/>
        <v>7.3170731707317069E-2</v>
      </c>
      <c r="Q4" s="37">
        <f t="shared" si="0"/>
        <v>2.4390243902439025E-2</v>
      </c>
      <c r="R4" s="37">
        <f t="shared" si="0"/>
        <v>0.95121951219512191</v>
      </c>
      <c r="S4" s="21">
        <f t="shared" si="0"/>
        <v>112.89024390243905</v>
      </c>
      <c r="T4" s="35">
        <v>109.5</v>
      </c>
    </row>
    <row r="5" spans="1:21" ht="19" x14ac:dyDescent="0.25">
      <c r="A5" s="4"/>
      <c r="F5" s="7" t="s">
        <v>15</v>
      </c>
      <c r="G5" s="37">
        <f t="shared" si="0"/>
        <v>0</v>
      </c>
      <c r="H5" s="37">
        <f t="shared" si="0"/>
        <v>2</v>
      </c>
      <c r="I5" s="37">
        <f t="shared" si="0"/>
        <v>44.666666666666664</v>
      </c>
      <c r="J5" s="37">
        <f t="shared" si="0"/>
        <v>0</v>
      </c>
      <c r="K5" s="37">
        <f t="shared" si="0"/>
        <v>97.333333333333329</v>
      </c>
      <c r="L5" s="37">
        <f t="shared" si="0"/>
        <v>58.666666666666664</v>
      </c>
      <c r="M5" s="37">
        <f t="shared" si="0"/>
        <v>6.666666666666667</v>
      </c>
      <c r="N5" s="37">
        <f t="shared" si="0"/>
        <v>0.66666666666666663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21">
        <f t="shared" si="0"/>
        <v>210</v>
      </c>
      <c r="T5" s="35">
        <v>128</v>
      </c>
    </row>
    <row r="6" spans="1:21" ht="19" x14ac:dyDescent="0.25">
      <c r="A6" s="4"/>
      <c r="F6" s="7" t="s">
        <v>16</v>
      </c>
      <c r="G6" s="37">
        <f t="shared" si="0"/>
        <v>0</v>
      </c>
      <c r="H6" s="37">
        <f t="shared" si="0"/>
        <v>2.3333333333333335</v>
      </c>
      <c r="I6" s="37">
        <f t="shared" si="0"/>
        <v>14.333333333333334</v>
      </c>
      <c r="J6" s="37">
        <f t="shared" si="0"/>
        <v>0</v>
      </c>
      <c r="K6" s="37">
        <f t="shared" si="0"/>
        <v>38.666666666666664</v>
      </c>
      <c r="L6" s="37">
        <f t="shared" si="0"/>
        <v>18</v>
      </c>
      <c r="M6" s="37">
        <f t="shared" si="0"/>
        <v>2</v>
      </c>
      <c r="N6" s="37">
        <f t="shared" si="0"/>
        <v>1</v>
      </c>
      <c r="O6" s="37">
        <f t="shared" si="0"/>
        <v>0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21">
        <f t="shared" si="0"/>
        <v>76.333333333333329</v>
      </c>
      <c r="T6" s="35">
        <v>110.9</v>
      </c>
    </row>
    <row r="7" spans="1:21" ht="19" x14ac:dyDescent="0.25">
      <c r="A7" s="4"/>
      <c r="F7" s="7" t="s">
        <v>13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1"/>
      <c r="T7" s="35">
        <v>13</v>
      </c>
      <c r="U7" t="s">
        <v>172</v>
      </c>
    </row>
    <row r="8" spans="1:21" ht="19" x14ac:dyDescent="0.25">
      <c r="A8" s="4"/>
      <c r="F8" s="7" t="s">
        <v>17</v>
      </c>
      <c r="G8" s="37">
        <f t="shared" ref="G8:S9" si="1">AVERAGEIF($B$14:$B$9936,$F8,G$14:G$9936)</f>
        <v>2</v>
      </c>
      <c r="H8" s="37">
        <f t="shared" si="1"/>
        <v>3.4358974358974357</v>
      </c>
      <c r="I8" s="37">
        <f t="shared" si="1"/>
        <v>23.435897435897434</v>
      </c>
      <c r="J8" s="37">
        <f t="shared" si="1"/>
        <v>1.5384615384615385</v>
      </c>
      <c r="K8" s="37">
        <f t="shared" si="1"/>
        <v>58.187179487179492</v>
      </c>
      <c r="L8" s="37">
        <f t="shared" si="1"/>
        <v>41.220512820512816</v>
      </c>
      <c r="M8" s="37">
        <f t="shared" si="1"/>
        <v>6.4564102564102566</v>
      </c>
      <c r="N8" s="37">
        <f t="shared" si="1"/>
        <v>1.6923076923076923</v>
      </c>
      <c r="O8" s="37">
        <f t="shared" si="1"/>
        <v>0.58974358974358976</v>
      </c>
      <c r="P8" s="37">
        <f t="shared" si="1"/>
        <v>7.6923076923076927E-2</v>
      </c>
      <c r="Q8" s="37">
        <f t="shared" si="1"/>
        <v>2.564102564102564E-2</v>
      </c>
      <c r="R8" s="37">
        <f t="shared" si="1"/>
        <v>0</v>
      </c>
      <c r="S8" s="21">
        <f t="shared" si="1"/>
        <v>138.65897435897438</v>
      </c>
      <c r="T8" s="35">
        <v>114.2</v>
      </c>
    </row>
    <row r="9" spans="1:21" ht="19" x14ac:dyDescent="0.25">
      <c r="A9" s="4"/>
      <c r="F9" s="7" t="s">
        <v>37</v>
      </c>
      <c r="G9" s="37">
        <f t="shared" si="1"/>
        <v>0.22222222222222221</v>
      </c>
      <c r="H9" s="37">
        <f t="shared" si="1"/>
        <v>0.55555555555555558</v>
      </c>
      <c r="I9" s="37">
        <f t="shared" si="1"/>
        <v>7.8888888888888893</v>
      </c>
      <c r="J9" s="37">
        <f t="shared" si="1"/>
        <v>0.55555555555555558</v>
      </c>
      <c r="K9" s="37">
        <f t="shared" si="1"/>
        <v>32.766666666666666</v>
      </c>
      <c r="L9" s="37">
        <f t="shared" si="1"/>
        <v>4.3666666666666663</v>
      </c>
      <c r="M9" s="37">
        <f t="shared" si="1"/>
        <v>3.9444444444444446</v>
      </c>
      <c r="N9" s="37">
        <f t="shared" si="1"/>
        <v>0.14444444444444446</v>
      </c>
      <c r="O9" s="37">
        <f t="shared" si="1"/>
        <v>0.31111111111111112</v>
      </c>
      <c r="P9" s="37">
        <f t="shared" si="1"/>
        <v>0</v>
      </c>
      <c r="Q9" s="37">
        <f t="shared" si="1"/>
        <v>0</v>
      </c>
      <c r="R9" s="37">
        <f t="shared" si="1"/>
        <v>4.333333333333333</v>
      </c>
      <c r="S9" s="21">
        <f t="shared" si="1"/>
        <v>55.088888888888889</v>
      </c>
      <c r="T9" s="35">
        <v>5.2</v>
      </c>
    </row>
    <row r="10" spans="1:21" ht="19" x14ac:dyDescent="0.25">
      <c r="A10" s="4"/>
      <c r="F10" s="8" t="s">
        <v>22</v>
      </c>
      <c r="G10" s="12">
        <f t="shared" ref="G10:S10" si="2">AVERAGE(G14:G9936)</f>
        <v>1.6666666666666667</v>
      </c>
      <c r="H10" s="12">
        <f t="shared" si="2"/>
        <v>2.8958333333333335</v>
      </c>
      <c r="I10" s="12">
        <f t="shared" si="2"/>
        <v>20.520833333333332</v>
      </c>
      <c r="J10" s="12">
        <f t="shared" si="2"/>
        <v>1.3541666666666667</v>
      </c>
      <c r="K10" s="12">
        <f t="shared" si="2"/>
        <v>53.420833333333327</v>
      </c>
      <c r="L10" s="12">
        <f t="shared" si="2"/>
        <v>34.310416666666661</v>
      </c>
      <c r="M10" s="12">
        <f t="shared" si="2"/>
        <v>5.9854166666666666</v>
      </c>
      <c r="N10" s="12">
        <f t="shared" si="2"/>
        <v>1.4020833333333333</v>
      </c>
      <c r="O10" s="12">
        <f t="shared" si="2"/>
        <v>0.53749999999999998</v>
      </c>
      <c r="P10" s="12">
        <f t="shared" si="2"/>
        <v>6.25E-2</v>
      </c>
      <c r="Q10" s="12">
        <f t="shared" si="2"/>
        <v>2.0833333333333332E-2</v>
      </c>
      <c r="R10" s="12">
        <f t="shared" si="2"/>
        <v>0.8125</v>
      </c>
      <c r="S10" s="22">
        <f t="shared" si="2"/>
        <v>122.98958333333336</v>
      </c>
      <c r="T10" s="36">
        <v>108.3</v>
      </c>
    </row>
    <row r="11" spans="1:21" ht="19" x14ac:dyDescent="0.25">
      <c r="A11" s="4"/>
      <c r="T11" s="34"/>
    </row>
    <row r="12" spans="1:21" x14ac:dyDescent="0.2">
      <c r="A12" s="2"/>
      <c r="B12" s="2"/>
      <c r="C12" s="2"/>
      <c r="D12" s="6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34"/>
    </row>
    <row r="13" spans="1:21" ht="34" customHeight="1" x14ac:dyDescent="0.2">
      <c r="A13" s="18" t="s">
        <v>5</v>
      </c>
      <c r="B13" s="19" t="s">
        <v>6</v>
      </c>
      <c r="C13" s="20" t="s">
        <v>56</v>
      </c>
      <c r="D13" s="20" t="s">
        <v>12</v>
      </c>
      <c r="E13" s="20" t="s">
        <v>38</v>
      </c>
      <c r="F13" s="19" t="s">
        <v>39</v>
      </c>
      <c r="G13" s="9">
        <v>3</v>
      </c>
      <c r="H13" s="9">
        <v>4</v>
      </c>
      <c r="I13" s="9">
        <v>5</v>
      </c>
      <c r="J13" s="10" t="s">
        <v>47</v>
      </c>
      <c r="K13" s="9">
        <v>6</v>
      </c>
      <c r="L13" s="9">
        <v>7</v>
      </c>
      <c r="M13" s="9" t="s">
        <v>8</v>
      </c>
      <c r="N13" s="9" t="s">
        <v>9</v>
      </c>
      <c r="O13" s="9" t="s">
        <v>10</v>
      </c>
      <c r="P13" s="9" t="s">
        <v>11</v>
      </c>
      <c r="Q13" s="9">
        <v>9</v>
      </c>
      <c r="R13" s="9" t="s">
        <v>74</v>
      </c>
      <c r="S13" s="39" t="s">
        <v>73</v>
      </c>
      <c r="T13" s="39" t="s">
        <v>55</v>
      </c>
    </row>
    <row r="14" spans="1:21" ht="50" customHeight="1" x14ac:dyDescent="0.2">
      <c r="A14" t="s">
        <v>14</v>
      </c>
      <c r="B14" s="33" t="s">
        <v>17</v>
      </c>
      <c r="C14" s="33" t="s">
        <v>58</v>
      </c>
      <c r="D14" s="5" t="s">
        <v>83</v>
      </c>
      <c r="E14" s="5" t="s">
        <v>46</v>
      </c>
      <c r="F14" s="5" t="s">
        <v>46</v>
      </c>
      <c r="G14">
        <v>0</v>
      </c>
      <c r="H14">
        <v>1</v>
      </c>
      <c r="I14">
        <v>13</v>
      </c>
      <c r="J14">
        <v>0</v>
      </c>
      <c r="K14">
        <v>24</v>
      </c>
      <c r="L14">
        <v>38</v>
      </c>
      <c r="M14">
        <v>2</v>
      </c>
      <c r="N14">
        <v>1</v>
      </c>
      <c r="O14">
        <v>0</v>
      </c>
      <c r="P14">
        <v>0</v>
      </c>
      <c r="Q14">
        <v>0</v>
      </c>
      <c r="R14">
        <v>0</v>
      </c>
      <c r="S14" s="34">
        <f t="shared" ref="S14:S61" si="3">SUM(G14:R14)</f>
        <v>79</v>
      </c>
    </row>
    <row r="15" spans="1:21" ht="50" customHeight="1" x14ac:dyDescent="0.2">
      <c r="A15" t="s">
        <v>14</v>
      </c>
      <c r="B15" s="33" t="s">
        <v>17</v>
      </c>
      <c r="C15" s="5" t="s">
        <v>133</v>
      </c>
      <c r="D15" s="5" t="s">
        <v>84</v>
      </c>
      <c r="E15" s="5" t="s">
        <v>46</v>
      </c>
      <c r="F15" s="5" t="s">
        <v>46</v>
      </c>
      <c r="G15">
        <v>0</v>
      </c>
      <c r="H15">
        <v>0</v>
      </c>
      <c r="I15">
        <v>7</v>
      </c>
      <c r="J15">
        <v>0</v>
      </c>
      <c r="K15">
        <v>22</v>
      </c>
      <c r="L15">
        <v>12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 s="34">
        <f t="shared" si="3"/>
        <v>44</v>
      </c>
    </row>
    <row r="16" spans="1:21" ht="50" customHeight="1" x14ac:dyDescent="0.2">
      <c r="A16" t="s">
        <v>14</v>
      </c>
      <c r="B16" s="33" t="s">
        <v>17</v>
      </c>
      <c r="C16" t="s">
        <v>57</v>
      </c>
      <c r="D16" s="5" t="s">
        <v>59</v>
      </c>
      <c r="E16" s="5" t="s">
        <v>46</v>
      </c>
      <c r="F16" s="5" t="s">
        <v>46</v>
      </c>
      <c r="G16">
        <v>0</v>
      </c>
      <c r="H16">
        <v>0</v>
      </c>
      <c r="I16">
        <v>48</v>
      </c>
      <c r="J16">
        <v>0</v>
      </c>
      <c r="K16">
        <v>156</v>
      </c>
      <c r="L16">
        <v>84</v>
      </c>
      <c r="M16">
        <v>16</v>
      </c>
      <c r="N16">
        <v>8</v>
      </c>
      <c r="O16">
        <v>0</v>
      </c>
      <c r="P16">
        <v>0</v>
      </c>
      <c r="Q16">
        <v>0</v>
      </c>
      <c r="R16">
        <v>0</v>
      </c>
      <c r="S16" s="34">
        <f t="shared" si="3"/>
        <v>312</v>
      </c>
    </row>
    <row r="17" spans="1:20" ht="50" customHeight="1" x14ac:dyDescent="0.2">
      <c r="A17" t="s">
        <v>14</v>
      </c>
      <c r="B17" s="33" t="s">
        <v>17</v>
      </c>
      <c r="C17" s="33" t="s">
        <v>58</v>
      </c>
      <c r="D17" s="5" t="s">
        <v>85</v>
      </c>
      <c r="E17" s="5" t="s">
        <v>115</v>
      </c>
      <c r="F17" s="32" t="s">
        <v>46</v>
      </c>
      <c r="G17">
        <v>11</v>
      </c>
      <c r="H17">
        <v>3</v>
      </c>
      <c r="I17">
        <v>0</v>
      </c>
      <c r="J17">
        <v>3</v>
      </c>
      <c r="K17">
        <v>45.3</v>
      </c>
      <c r="L17">
        <v>19</v>
      </c>
      <c r="M17">
        <v>3</v>
      </c>
      <c r="N17">
        <v>1</v>
      </c>
      <c r="O17">
        <v>0</v>
      </c>
      <c r="P17">
        <v>0</v>
      </c>
      <c r="Q17">
        <v>0</v>
      </c>
      <c r="R17">
        <v>0</v>
      </c>
      <c r="S17" s="34">
        <f t="shared" si="3"/>
        <v>85.3</v>
      </c>
    </row>
    <row r="18" spans="1:20" ht="50" customHeight="1" x14ac:dyDescent="0.2">
      <c r="A18" t="s">
        <v>14</v>
      </c>
      <c r="B18" s="33" t="s">
        <v>17</v>
      </c>
      <c r="C18" s="33" t="s">
        <v>58</v>
      </c>
      <c r="D18" s="5" t="s">
        <v>86</v>
      </c>
      <c r="E18" s="5" t="s">
        <v>46</v>
      </c>
      <c r="F18" s="5" t="s">
        <v>46</v>
      </c>
      <c r="G18">
        <v>0</v>
      </c>
      <c r="H18">
        <v>2</v>
      </c>
      <c r="I18">
        <v>19</v>
      </c>
      <c r="J18">
        <v>0</v>
      </c>
      <c r="K18">
        <v>30</v>
      </c>
      <c r="L18">
        <v>28</v>
      </c>
      <c r="M18">
        <v>5</v>
      </c>
      <c r="N18">
        <v>1</v>
      </c>
      <c r="O18">
        <v>0</v>
      </c>
      <c r="P18">
        <v>0</v>
      </c>
      <c r="Q18">
        <v>0</v>
      </c>
      <c r="R18">
        <v>0</v>
      </c>
      <c r="S18" s="34">
        <f t="shared" si="3"/>
        <v>85</v>
      </c>
    </row>
    <row r="19" spans="1:20" ht="50" customHeight="1" x14ac:dyDescent="0.2">
      <c r="A19" t="s">
        <v>14</v>
      </c>
      <c r="B19" s="33" t="s">
        <v>17</v>
      </c>
      <c r="C19" s="33" t="s">
        <v>58</v>
      </c>
      <c r="D19" s="5" t="s">
        <v>77</v>
      </c>
      <c r="E19" s="5" t="s">
        <v>46</v>
      </c>
      <c r="F19" s="5" t="s">
        <v>46</v>
      </c>
      <c r="G19">
        <v>45</v>
      </c>
      <c r="H19">
        <v>2</v>
      </c>
      <c r="I19">
        <v>34</v>
      </c>
      <c r="J19">
        <v>0</v>
      </c>
      <c r="K19">
        <v>61</v>
      </c>
      <c r="L19">
        <v>61</v>
      </c>
      <c r="M19">
        <v>14</v>
      </c>
      <c r="N19">
        <v>1</v>
      </c>
      <c r="O19">
        <v>1</v>
      </c>
      <c r="P19">
        <v>0</v>
      </c>
      <c r="Q19">
        <v>0</v>
      </c>
      <c r="R19">
        <v>0</v>
      </c>
      <c r="S19" s="34">
        <f t="shared" si="3"/>
        <v>219</v>
      </c>
    </row>
    <row r="20" spans="1:20" ht="50" customHeight="1" x14ac:dyDescent="0.2">
      <c r="A20" t="s">
        <v>14</v>
      </c>
      <c r="B20" s="33" t="s">
        <v>17</v>
      </c>
      <c r="C20" t="s">
        <v>57</v>
      </c>
      <c r="D20" s="5" t="s">
        <v>87</v>
      </c>
      <c r="E20" s="5" t="s">
        <v>116</v>
      </c>
      <c r="F20" s="5" t="s">
        <v>62</v>
      </c>
      <c r="G20">
        <v>0</v>
      </c>
      <c r="H20">
        <v>1</v>
      </c>
      <c r="I20">
        <v>4</v>
      </c>
      <c r="J20">
        <v>0</v>
      </c>
      <c r="K20">
        <v>4</v>
      </c>
      <c r="L20">
        <v>20</v>
      </c>
      <c r="M20">
        <v>2</v>
      </c>
      <c r="N20">
        <v>1</v>
      </c>
      <c r="O20">
        <v>0</v>
      </c>
      <c r="P20">
        <v>0</v>
      </c>
      <c r="Q20">
        <v>0</v>
      </c>
      <c r="R20">
        <v>0</v>
      </c>
      <c r="S20" s="34">
        <f t="shared" si="3"/>
        <v>32</v>
      </c>
    </row>
    <row r="21" spans="1:20" ht="50" customHeight="1" x14ac:dyDescent="0.2">
      <c r="A21" s="32" t="s">
        <v>14</v>
      </c>
      <c r="B21" s="33" t="s">
        <v>17</v>
      </c>
      <c r="C21" s="33" t="s">
        <v>58</v>
      </c>
      <c r="D21" s="32" t="s">
        <v>75</v>
      </c>
      <c r="E21" s="32" t="s">
        <v>46</v>
      </c>
      <c r="F21" s="32" t="s">
        <v>46</v>
      </c>
      <c r="G21" s="33">
        <v>0</v>
      </c>
      <c r="H21" s="33">
        <v>15</v>
      </c>
      <c r="I21" s="33">
        <v>0</v>
      </c>
      <c r="J21" s="33">
        <v>36</v>
      </c>
      <c r="K21" s="33">
        <v>119</v>
      </c>
      <c r="L21" s="33">
        <v>99</v>
      </c>
      <c r="M21" s="33">
        <v>18</v>
      </c>
      <c r="N21" s="33">
        <v>9</v>
      </c>
      <c r="O21" s="33">
        <v>2</v>
      </c>
      <c r="P21" s="33">
        <v>0</v>
      </c>
      <c r="Q21" s="33">
        <v>1</v>
      </c>
      <c r="R21" s="33">
        <v>0</v>
      </c>
      <c r="S21" s="34">
        <f t="shared" si="3"/>
        <v>299</v>
      </c>
      <c r="T21" s="34">
        <v>341</v>
      </c>
    </row>
    <row r="22" spans="1:20" ht="50" customHeight="1" x14ac:dyDescent="0.2">
      <c r="A22" s="32" t="s">
        <v>14</v>
      </c>
      <c r="B22" s="33" t="s">
        <v>17</v>
      </c>
      <c r="C22" s="33" t="s">
        <v>58</v>
      </c>
      <c r="D22" s="32" t="s">
        <v>40</v>
      </c>
      <c r="E22" s="32" t="s">
        <v>46</v>
      </c>
      <c r="F22" s="32" t="s">
        <v>46</v>
      </c>
      <c r="G22" s="33">
        <v>0</v>
      </c>
      <c r="H22" s="33">
        <v>8</v>
      </c>
      <c r="I22" s="33">
        <v>32</v>
      </c>
      <c r="J22" s="33">
        <v>0</v>
      </c>
      <c r="K22" s="33">
        <v>90</v>
      </c>
      <c r="L22" s="33">
        <v>53</v>
      </c>
      <c r="M22" s="33">
        <v>15</v>
      </c>
      <c r="N22" s="33">
        <v>2</v>
      </c>
      <c r="O22" s="33">
        <v>0</v>
      </c>
      <c r="P22" s="33">
        <v>0</v>
      </c>
      <c r="Q22" s="33">
        <v>0</v>
      </c>
      <c r="R22" s="33">
        <v>0</v>
      </c>
      <c r="S22" s="34">
        <f t="shared" si="3"/>
        <v>200</v>
      </c>
      <c r="T22" s="34">
        <v>185</v>
      </c>
    </row>
    <row r="23" spans="1:20" ht="50" customHeight="1" x14ac:dyDescent="0.2">
      <c r="A23" t="s">
        <v>14</v>
      </c>
      <c r="B23" s="33" t="s">
        <v>17</v>
      </c>
      <c r="C23" s="33" t="s">
        <v>58</v>
      </c>
      <c r="D23" s="5" t="s">
        <v>41</v>
      </c>
      <c r="E23" s="32" t="s">
        <v>46</v>
      </c>
      <c r="F23" s="5" t="s">
        <v>137</v>
      </c>
      <c r="G23">
        <v>0</v>
      </c>
      <c r="H23">
        <v>1</v>
      </c>
      <c r="I23">
        <v>40</v>
      </c>
      <c r="J23">
        <v>0</v>
      </c>
      <c r="K23">
        <v>73</v>
      </c>
      <c r="L23">
        <v>32</v>
      </c>
      <c r="M23">
        <v>7</v>
      </c>
      <c r="N23">
        <v>0</v>
      </c>
      <c r="O23">
        <v>1</v>
      </c>
      <c r="P23">
        <v>0</v>
      </c>
      <c r="Q23">
        <v>0</v>
      </c>
      <c r="R23">
        <v>0</v>
      </c>
      <c r="S23" s="34">
        <f t="shared" si="3"/>
        <v>154</v>
      </c>
    </row>
    <row r="24" spans="1:20" ht="50" customHeight="1" x14ac:dyDescent="0.2">
      <c r="A24" t="s">
        <v>14</v>
      </c>
      <c r="B24" s="33" t="s">
        <v>17</v>
      </c>
      <c r="C24" s="33" t="s">
        <v>58</v>
      </c>
      <c r="D24" s="5" t="s">
        <v>88</v>
      </c>
      <c r="E24" s="32" t="s">
        <v>46</v>
      </c>
      <c r="F24" s="5" t="s">
        <v>125</v>
      </c>
      <c r="G24">
        <v>2</v>
      </c>
      <c r="H24">
        <v>11</v>
      </c>
      <c r="I24">
        <v>2</v>
      </c>
      <c r="J24">
        <v>16</v>
      </c>
      <c r="K24">
        <v>39</v>
      </c>
      <c r="L24">
        <v>35</v>
      </c>
      <c r="M24">
        <v>2</v>
      </c>
      <c r="N24">
        <v>0</v>
      </c>
      <c r="O24">
        <v>0</v>
      </c>
      <c r="P24">
        <v>0</v>
      </c>
      <c r="Q24">
        <v>0</v>
      </c>
      <c r="R24">
        <v>0</v>
      </c>
      <c r="S24" s="34">
        <f t="shared" si="3"/>
        <v>107</v>
      </c>
    </row>
    <row r="25" spans="1:20" ht="50" customHeight="1" x14ac:dyDescent="0.2">
      <c r="A25" t="s">
        <v>14</v>
      </c>
      <c r="B25" s="33" t="s">
        <v>17</v>
      </c>
      <c r="C25" s="33" t="s">
        <v>58</v>
      </c>
      <c r="D25" s="5" t="s">
        <v>89</v>
      </c>
      <c r="E25" s="32" t="s">
        <v>46</v>
      </c>
      <c r="F25" s="5" t="s">
        <v>126</v>
      </c>
      <c r="G25">
        <v>0</v>
      </c>
      <c r="H25">
        <v>8</v>
      </c>
      <c r="I25">
        <v>58</v>
      </c>
      <c r="J25">
        <v>0</v>
      </c>
      <c r="K25">
        <v>139</v>
      </c>
      <c r="L25">
        <v>91</v>
      </c>
      <c r="M25">
        <v>5</v>
      </c>
      <c r="N25">
        <v>1</v>
      </c>
      <c r="O25">
        <v>0</v>
      </c>
      <c r="P25">
        <v>0</v>
      </c>
      <c r="Q25">
        <v>0</v>
      </c>
      <c r="R25">
        <v>0</v>
      </c>
      <c r="S25" s="34">
        <f t="shared" si="3"/>
        <v>302</v>
      </c>
    </row>
    <row r="26" spans="1:20" ht="50" customHeight="1" x14ac:dyDescent="0.2">
      <c r="A26" t="s">
        <v>14</v>
      </c>
      <c r="B26" s="33" t="s">
        <v>17</v>
      </c>
      <c r="C26" s="33" t="s">
        <v>58</v>
      </c>
      <c r="D26" s="5" t="s">
        <v>90</v>
      </c>
      <c r="E26" s="5" t="s">
        <v>46</v>
      </c>
      <c r="F26" s="5" t="s">
        <v>46</v>
      </c>
      <c r="G26">
        <v>0</v>
      </c>
      <c r="H26">
        <v>2</v>
      </c>
      <c r="I26">
        <v>27</v>
      </c>
      <c r="J26">
        <v>0</v>
      </c>
      <c r="K26">
        <v>43</v>
      </c>
      <c r="L26">
        <v>24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 s="34">
        <f t="shared" si="3"/>
        <v>98</v>
      </c>
    </row>
    <row r="27" spans="1:20" ht="50" customHeight="1" x14ac:dyDescent="0.2">
      <c r="A27" t="s">
        <v>14</v>
      </c>
      <c r="B27" s="33" t="s">
        <v>17</v>
      </c>
      <c r="C27" s="33" t="s">
        <v>58</v>
      </c>
      <c r="D27" s="5" t="s">
        <v>91</v>
      </c>
      <c r="E27" s="5" t="s">
        <v>117</v>
      </c>
      <c r="F27" s="5" t="s">
        <v>48</v>
      </c>
      <c r="G27">
        <v>0</v>
      </c>
      <c r="H27">
        <v>0</v>
      </c>
      <c r="I27">
        <v>12</v>
      </c>
      <c r="J27">
        <v>0</v>
      </c>
      <c r="K27">
        <v>36</v>
      </c>
      <c r="L27">
        <v>24</v>
      </c>
      <c r="M27">
        <v>4</v>
      </c>
      <c r="N27">
        <v>2</v>
      </c>
      <c r="O27">
        <v>0</v>
      </c>
      <c r="P27">
        <v>0</v>
      </c>
      <c r="Q27">
        <v>0</v>
      </c>
      <c r="R27">
        <v>0</v>
      </c>
      <c r="S27" s="34">
        <f t="shared" si="3"/>
        <v>78</v>
      </c>
    </row>
    <row r="28" spans="1:20" ht="50" customHeight="1" x14ac:dyDescent="0.2">
      <c r="A28" t="s">
        <v>14</v>
      </c>
      <c r="B28" s="33" t="s">
        <v>17</v>
      </c>
      <c r="C28" s="5" t="s">
        <v>134</v>
      </c>
      <c r="D28" s="5" t="s">
        <v>20</v>
      </c>
      <c r="E28" s="32" t="s">
        <v>46</v>
      </c>
      <c r="F28" s="5" t="s">
        <v>122</v>
      </c>
      <c r="G28">
        <v>3</v>
      </c>
      <c r="H28">
        <v>14</v>
      </c>
      <c r="I28">
        <v>65</v>
      </c>
      <c r="J28">
        <v>0</v>
      </c>
      <c r="K28">
        <v>99</v>
      </c>
      <c r="L28">
        <v>56</v>
      </c>
      <c r="M28">
        <v>23</v>
      </c>
      <c r="N28">
        <v>1</v>
      </c>
      <c r="O28">
        <v>1</v>
      </c>
      <c r="P28">
        <v>0</v>
      </c>
      <c r="Q28">
        <v>0</v>
      </c>
      <c r="R28">
        <v>0</v>
      </c>
      <c r="S28" s="34">
        <f t="shared" si="3"/>
        <v>262</v>
      </c>
    </row>
    <row r="29" spans="1:20" ht="50" customHeight="1" x14ac:dyDescent="0.2">
      <c r="A29" t="s">
        <v>14</v>
      </c>
      <c r="B29" s="33" t="s">
        <v>17</v>
      </c>
      <c r="C29" t="s">
        <v>57</v>
      </c>
      <c r="D29" s="5" t="s">
        <v>92</v>
      </c>
      <c r="E29" s="5" t="s">
        <v>46</v>
      </c>
      <c r="F29" s="5" t="s">
        <v>46</v>
      </c>
      <c r="G29">
        <v>0</v>
      </c>
      <c r="H29">
        <v>0</v>
      </c>
      <c r="I29">
        <v>20</v>
      </c>
      <c r="J29">
        <v>0</v>
      </c>
      <c r="K29">
        <v>37</v>
      </c>
      <c r="L29">
        <v>30</v>
      </c>
      <c r="M29">
        <v>7</v>
      </c>
      <c r="N29">
        <v>0</v>
      </c>
      <c r="O29">
        <v>0</v>
      </c>
      <c r="P29">
        <v>0</v>
      </c>
      <c r="Q29">
        <v>0</v>
      </c>
      <c r="R29">
        <v>0</v>
      </c>
      <c r="S29" s="34">
        <f t="shared" si="3"/>
        <v>94</v>
      </c>
    </row>
    <row r="30" spans="1:20" ht="50" customHeight="1" x14ac:dyDescent="0.2">
      <c r="A30" t="s">
        <v>14</v>
      </c>
      <c r="B30" s="33" t="s">
        <v>17</v>
      </c>
      <c r="C30" s="33" t="s">
        <v>58</v>
      </c>
      <c r="D30" s="5" t="s">
        <v>93</v>
      </c>
      <c r="E30" s="32" t="s">
        <v>46</v>
      </c>
      <c r="F30" s="5" t="s">
        <v>127</v>
      </c>
      <c r="G30">
        <v>2</v>
      </c>
      <c r="H30">
        <v>1</v>
      </c>
      <c r="I30">
        <v>15</v>
      </c>
      <c r="J30">
        <v>0</v>
      </c>
      <c r="K30">
        <v>39</v>
      </c>
      <c r="L30">
        <v>27</v>
      </c>
      <c r="M30">
        <v>4</v>
      </c>
      <c r="N30">
        <v>1</v>
      </c>
      <c r="O30">
        <v>0</v>
      </c>
      <c r="P30">
        <v>0</v>
      </c>
      <c r="Q30">
        <v>0</v>
      </c>
      <c r="R30">
        <v>0</v>
      </c>
      <c r="S30" s="34">
        <f t="shared" si="3"/>
        <v>89</v>
      </c>
    </row>
    <row r="31" spans="1:20" ht="50" customHeight="1" x14ac:dyDescent="0.2">
      <c r="A31" t="s">
        <v>14</v>
      </c>
      <c r="B31" s="33" t="s">
        <v>17</v>
      </c>
      <c r="C31" s="33" t="s">
        <v>58</v>
      </c>
      <c r="D31" s="5" t="s">
        <v>94</v>
      </c>
      <c r="E31" s="32" t="s">
        <v>46</v>
      </c>
      <c r="F31" s="5" t="s">
        <v>128</v>
      </c>
      <c r="G31">
        <v>0</v>
      </c>
      <c r="H31">
        <v>6</v>
      </c>
      <c r="I31">
        <v>11</v>
      </c>
      <c r="J31">
        <v>0</v>
      </c>
      <c r="K31">
        <v>63</v>
      </c>
      <c r="L31">
        <v>40</v>
      </c>
      <c r="M31">
        <v>3</v>
      </c>
      <c r="N31">
        <v>1</v>
      </c>
      <c r="O31">
        <v>0</v>
      </c>
      <c r="P31">
        <v>0</v>
      </c>
      <c r="Q31">
        <v>0</v>
      </c>
      <c r="R31">
        <v>0</v>
      </c>
      <c r="S31" s="34">
        <f t="shared" si="3"/>
        <v>124</v>
      </c>
    </row>
    <row r="32" spans="1:20" ht="50" customHeight="1" x14ac:dyDescent="0.2">
      <c r="A32" t="s">
        <v>14</v>
      </c>
      <c r="B32" s="33" t="s">
        <v>17</v>
      </c>
      <c r="C32" s="5" t="s">
        <v>95</v>
      </c>
      <c r="D32" s="5" t="s">
        <v>63</v>
      </c>
      <c r="E32" s="32" t="s">
        <v>46</v>
      </c>
      <c r="F32" s="5" t="s">
        <v>50</v>
      </c>
      <c r="G32">
        <v>0</v>
      </c>
      <c r="H32">
        <v>2</v>
      </c>
      <c r="I32">
        <v>23</v>
      </c>
      <c r="J32">
        <v>0</v>
      </c>
      <c r="K32">
        <v>60</v>
      </c>
      <c r="L32">
        <v>65.599999999999994</v>
      </c>
      <c r="M32">
        <v>10</v>
      </c>
      <c r="N32">
        <v>4</v>
      </c>
      <c r="O32">
        <v>3</v>
      </c>
      <c r="P32">
        <v>0</v>
      </c>
      <c r="Q32">
        <v>0</v>
      </c>
      <c r="R32">
        <v>0</v>
      </c>
      <c r="S32" s="34">
        <f t="shared" si="3"/>
        <v>167.6</v>
      </c>
    </row>
    <row r="33" spans="1:20" ht="50" customHeight="1" x14ac:dyDescent="0.2">
      <c r="A33" s="33" t="s">
        <v>14</v>
      </c>
      <c r="B33" s="33" t="s">
        <v>17</v>
      </c>
      <c r="C33" s="33" t="s">
        <v>58</v>
      </c>
      <c r="D33" s="32" t="s">
        <v>76</v>
      </c>
      <c r="E33" s="32" t="s">
        <v>46</v>
      </c>
      <c r="F33" s="32" t="s">
        <v>46</v>
      </c>
      <c r="G33" s="33">
        <v>2</v>
      </c>
      <c r="H33" s="33">
        <v>6</v>
      </c>
      <c r="I33" s="33">
        <v>20</v>
      </c>
      <c r="J33" s="33">
        <v>0</v>
      </c>
      <c r="K33" s="33">
        <v>53</v>
      </c>
      <c r="L33" s="33">
        <v>45</v>
      </c>
      <c r="M33" s="33">
        <v>6</v>
      </c>
      <c r="N33" s="33">
        <v>3</v>
      </c>
      <c r="O33" s="33">
        <v>1</v>
      </c>
      <c r="P33" s="33">
        <v>0</v>
      </c>
      <c r="Q33" s="33">
        <v>0</v>
      </c>
      <c r="R33" s="33">
        <v>0</v>
      </c>
      <c r="S33" s="34">
        <f t="shared" si="3"/>
        <v>136</v>
      </c>
      <c r="T33" s="34">
        <v>119</v>
      </c>
    </row>
    <row r="34" spans="1:20" ht="50" customHeight="1" x14ac:dyDescent="0.2">
      <c r="A34" t="s">
        <v>14</v>
      </c>
      <c r="B34" s="33" t="s">
        <v>17</v>
      </c>
      <c r="C34" t="s">
        <v>57</v>
      </c>
      <c r="D34" s="5" t="s">
        <v>96</v>
      </c>
      <c r="E34" s="5" t="s">
        <v>118</v>
      </c>
      <c r="F34" s="5" t="s">
        <v>129</v>
      </c>
      <c r="G34">
        <v>2</v>
      </c>
      <c r="H34">
        <v>1</v>
      </c>
      <c r="I34">
        <v>0</v>
      </c>
      <c r="J34">
        <v>1</v>
      </c>
      <c r="K34">
        <v>3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34">
        <f t="shared" si="3"/>
        <v>8</v>
      </c>
    </row>
    <row r="35" spans="1:20" ht="50" customHeight="1" x14ac:dyDescent="0.2">
      <c r="A35" t="s">
        <v>14</v>
      </c>
      <c r="B35" s="33" t="s">
        <v>17</v>
      </c>
      <c r="C35" t="s">
        <v>57</v>
      </c>
      <c r="D35" s="5" t="s">
        <v>65</v>
      </c>
      <c r="E35" s="32" t="s">
        <v>46</v>
      </c>
      <c r="F35" s="5" t="s">
        <v>68</v>
      </c>
      <c r="G35">
        <v>1</v>
      </c>
      <c r="H35">
        <v>0</v>
      </c>
      <c r="I35">
        <v>0</v>
      </c>
      <c r="J35">
        <v>0</v>
      </c>
      <c r="K35">
        <v>41</v>
      </c>
      <c r="L35">
        <v>10</v>
      </c>
      <c r="M35">
        <v>3</v>
      </c>
      <c r="N35">
        <v>1</v>
      </c>
      <c r="O35">
        <v>0</v>
      </c>
      <c r="P35">
        <v>0</v>
      </c>
      <c r="Q35">
        <v>0</v>
      </c>
      <c r="R35">
        <v>0</v>
      </c>
      <c r="S35" s="34">
        <f t="shared" si="3"/>
        <v>56</v>
      </c>
    </row>
    <row r="36" spans="1:20" ht="50" customHeight="1" x14ac:dyDescent="0.2">
      <c r="A36" t="s">
        <v>14</v>
      </c>
      <c r="B36" s="33" t="s">
        <v>17</v>
      </c>
      <c r="C36" s="33" t="s">
        <v>58</v>
      </c>
      <c r="D36" s="5" t="s">
        <v>97</v>
      </c>
      <c r="E36" s="5" t="s">
        <v>46</v>
      </c>
      <c r="F36" s="5" t="s">
        <v>46</v>
      </c>
      <c r="G36">
        <v>0</v>
      </c>
      <c r="H36">
        <v>11</v>
      </c>
      <c r="I36">
        <v>40</v>
      </c>
      <c r="J36">
        <v>0</v>
      </c>
      <c r="K36">
        <v>91</v>
      </c>
      <c r="L36">
        <v>67</v>
      </c>
      <c r="M36">
        <v>2</v>
      </c>
      <c r="N36">
        <v>5</v>
      </c>
      <c r="O36">
        <v>1</v>
      </c>
      <c r="P36">
        <v>0</v>
      </c>
      <c r="Q36">
        <v>0</v>
      </c>
      <c r="R36">
        <v>0</v>
      </c>
      <c r="S36" s="34">
        <f t="shared" si="3"/>
        <v>217</v>
      </c>
    </row>
    <row r="37" spans="1:20" ht="50" customHeight="1" x14ac:dyDescent="0.2">
      <c r="A37" s="33" t="s">
        <v>14</v>
      </c>
      <c r="B37" s="33" t="s">
        <v>17</v>
      </c>
      <c r="C37" s="33" t="s">
        <v>58</v>
      </c>
      <c r="D37" s="32" t="s">
        <v>42</v>
      </c>
      <c r="E37" s="32" t="s">
        <v>46</v>
      </c>
      <c r="F37" s="32" t="s">
        <v>46</v>
      </c>
      <c r="G37" s="33">
        <v>0</v>
      </c>
      <c r="H37" s="33">
        <v>0</v>
      </c>
      <c r="I37" s="33">
        <v>0</v>
      </c>
      <c r="J37" s="33">
        <v>0</v>
      </c>
      <c r="K37" s="33">
        <v>51</v>
      </c>
      <c r="L37" s="33">
        <v>65</v>
      </c>
      <c r="M37" s="33">
        <v>14</v>
      </c>
      <c r="N37" s="33">
        <v>4</v>
      </c>
      <c r="O37" s="33">
        <v>4</v>
      </c>
      <c r="P37" s="33">
        <v>1</v>
      </c>
      <c r="Q37" s="33">
        <v>0</v>
      </c>
      <c r="R37" s="33">
        <v>0</v>
      </c>
      <c r="S37" s="34">
        <f t="shared" si="3"/>
        <v>139</v>
      </c>
      <c r="T37" s="34"/>
    </row>
    <row r="38" spans="1:20" ht="50" customHeight="1" x14ac:dyDescent="0.2">
      <c r="A38" s="33" t="s">
        <v>14</v>
      </c>
      <c r="B38" s="33" t="s">
        <v>17</v>
      </c>
      <c r="C38" s="33" t="s">
        <v>57</v>
      </c>
      <c r="D38" s="32" t="s">
        <v>66</v>
      </c>
      <c r="E38" s="32" t="s">
        <v>46</v>
      </c>
      <c r="F38" s="32" t="s">
        <v>49</v>
      </c>
      <c r="G38" s="33">
        <v>0</v>
      </c>
      <c r="H38" s="33">
        <v>2</v>
      </c>
      <c r="I38" s="33">
        <v>12</v>
      </c>
      <c r="J38" s="33">
        <v>0</v>
      </c>
      <c r="K38" s="33">
        <v>26</v>
      </c>
      <c r="L38" s="33">
        <v>20</v>
      </c>
      <c r="M38" s="33">
        <v>1.8</v>
      </c>
      <c r="N38" s="33">
        <v>1</v>
      </c>
      <c r="O38" s="33">
        <v>0</v>
      </c>
      <c r="P38" s="33">
        <v>0</v>
      </c>
      <c r="Q38" s="33">
        <v>0</v>
      </c>
      <c r="R38" s="33">
        <v>0</v>
      </c>
      <c r="S38" s="34">
        <f t="shared" si="3"/>
        <v>62.8</v>
      </c>
      <c r="T38" s="34">
        <v>72</v>
      </c>
    </row>
    <row r="39" spans="1:20" ht="50" customHeight="1" x14ac:dyDescent="0.2">
      <c r="A39" t="s">
        <v>14</v>
      </c>
      <c r="B39" s="33" t="s">
        <v>17</v>
      </c>
      <c r="C39" s="33" t="s">
        <v>58</v>
      </c>
      <c r="D39" s="5" t="s">
        <v>98</v>
      </c>
      <c r="E39" s="5" t="s">
        <v>119</v>
      </c>
      <c r="F39" s="5" t="s">
        <v>130</v>
      </c>
      <c r="G39">
        <v>0</v>
      </c>
      <c r="H39">
        <v>2</v>
      </c>
      <c r="I39">
        <v>36</v>
      </c>
      <c r="J39">
        <v>0</v>
      </c>
      <c r="K39">
        <v>55</v>
      </c>
      <c r="L39">
        <v>94</v>
      </c>
      <c r="M39">
        <v>18</v>
      </c>
      <c r="N39">
        <v>4</v>
      </c>
      <c r="O39">
        <v>3</v>
      </c>
      <c r="P39">
        <v>0</v>
      </c>
      <c r="Q39">
        <v>0</v>
      </c>
      <c r="R39">
        <v>0</v>
      </c>
      <c r="S39" s="34">
        <f t="shared" si="3"/>
        <v>212</v>
      </c>
    </row>
    <row r="40" spans="1:20" ht="50" customHeight="1" x14ac:dyDescent="0.2">
      <c r="A40" t="s">
        <v>14</v>
      </c>
      <c r="B40" s="33" t="s">
        <v>17</v>
      </c>
      <c r="C40" s="5" t="s">
        <v>136</v>
      </c>
      <c r="D40" s="5" t="s">
        <v>99</v>
      </c>
      <c r="E40" s="32" t="s">
        <v>46</v>
      </c>
      <c r="F40" s="5" t="s">
        <v>138</v>
      </c>
      <c r="G40">
        <v>0</v>
      </c>
      <c r="H40">
        <v>4</v>
      </c>
      <c r="I40">
        <v>54</v>
      </c>
      <c r="J40">
        <v>4</v>
      </c>
      <c r="K40">
        <v>66</v>
      </c>
      <c r="L40">
        <v>55</v>
      </c>
      <c r="M40">
        <v>10</v>
      </c>
      <c r="N40">
        <v>1</v>
      </c>
      <c r="O40">
        <v>1</v>
      </c>
      <c r="P40">
        <v>0</v>
      </c>
      <c r="Q40">
        <v>0</v>
      </c>
      <c r="R40">
        <v>0</v>
      </c>
      <c r="S40" s="34">
        <f t="shared" si="3"/>
        <v>195</v>
      </c>
    </row>
    <row r="41" spans="1:20" ht="50" customHeight="1" x14ac:dyDescent="0.2">
      <c r="A41" t="s">
        <v>14</v>
      </c>
      <c r="B41" s="33" t="s">
        <v>17</v>
      </c>
      <c r="C41" s="33" t="s">
        <v>58</v>
      </c>
      <c r="D41" s="5" t="s">
        <v>100</v>
      </c>
      <c r="E41" s="5" t="s">
        <v>46</v>
      </c>
      <c r="F41" s="5" t="s">
        <v>46</v>
      </c>
      <c r="G41">
        <v>8</v>
      </c>
      <c r="H41">
        <v>4</v>
      </c>
      <c r="I41">
        <v>35</v>
      </c>
      <c r="J41">
        <v>0</v>
      </c>
      <c r="K41">
        <v>87</v>
      </c>
      <c r="L41">
        <v>41</v>
      </c>
      <c r="M41">
        <v>6</v>
      </c>
      <c r="N41">
        <v>0</v>
      </c>
      <c r="O41">
        <v>3</v>
      </c>
      <c r="P41">
        <v>1</v>
      </c>
      <c r="Q41">
        <v>0</v>
      </c>
      <c r="R41">
        <v>0</v>
      </c>
      <c r="S41" s="34">
        <f t="shared" si="3"/>
        <v>185</v>
      </c>
    </row>
    <row r="42" spans="1:20" ht="50" customHeight="1" x14ac:dyDescent="0.2">
      <c r="A42" t="s">
        <v>14</v>
      </c>
      <c r="B42" s="33" t="s">
        <v>17</v>
      </c>
      <c r="C42" s="33" t="s">
        <v>58</v>
      </c>
      <c r="D42" s="5" t="s">
        <v>101</v>
      </c>
      <c r="E42" s="5" t="s">
        <v>46</v>
      </c>
      <c r="F42" s="5" t="s">
        <v>46</v>
      </c>
      <c r="G42">
        <v>2</v>
      </c>
      <c r="H42">
        <v>6</v>
      </c>
      <c r="I42">
        <v>34</v>
      </c>
      <c r="J42">
        <v>0</v>
      </c>
      <c r="K42">
        <v>82</v>
      </c>
      <c r="L42">
        <v>53</v>
      </c>
      <c r="M42">
        <v>4</v>
      </c>
      <c r="N42">
        <v>2</v>
      </c>
      <c r="O42">
        <v>0</v>
      </c>
      <c r="P42">
        <v>0</v>
      </c>
      <c r="Q42">
        <v>0</v>
      </c>
      <c r="R42">
        <v>0</v>
      </c>
      <c r="S42" s="34">
        <f t="shared" si="3"/>
        <v>183</v>
      </c>
    </row>
    <row r="43" spans="1:20" ht="50" customHeight="1" x14ac:dyDescent="0.2">
      <c r="A43" t="s">
        <v>14</v>
      </c>
      <c r="B43" s="33" t="s">
        <v>17</v>
      </c>
      <c r="C43" t="s">
        <v>57</v>
      </c>
      <c r="D43" s="5" t="s">
        <v>102</v>
      </c>
      <c r="E43" s="5" t="s">
        <v>120</v>
      </c>
      <c r="F43" s="5" t="s">
        <v>124</v>
      </c>
      <c r="G43">
        <v>0</v>
      </c>
      <c r="H43">
        <v>2</v>
      </c>
      <c r="I43">
        <v>1</v>
      </c>
      <c r="J43">
        <v>0</v>
      </c>
      <c r="K43">
        <v>7</v>
      </c>
      <c r="L43">
        <v>4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 s="34">
        <f t="shared" si="3"/>
        <v>15</v>
      </c>
    </row>
    <row r="44" spans="1:20" ht="50" customHeight="1" x14ac:dyDescent="0.2">
      <c r="A44" t="s">
        <v>14</v>
      </c>
      <c r="B44" s="33" t="s">
        <v>17</v>
      </c>
      <c r="C44" t="s">
        <v>57</v>
      </c>
      <c r="D44" s="5" t="s">
        <v>43</v>
      </c>
      <c r="E44" s="32" t="s">
        <v>46</v>
      </c>
      <c r="F44" s="5" t="s">
        <v>131</v>
      </c>
      <c r="G44">
        <v>0</v>
      </c>
      <c r="H44">
        <v>6</v>
      </c>
      <c r="I44">
        <v>35</v>
      </c>
      <c r="J44">
        <v>0</v>
      </c>
      <c r="K44">
        <v>51</v>
      </c>
      <c r="L44">
        <v>34</v>
      </c>
      <c r="M44">
        <v>4</v>
      </c>
      <c r="N44">
        <v>1</v>
      </c>
      <c r="O44">
        <v>1</v>
      </c>
      <c r="P44">
        <v>0</v>
      </c>
      <c r="Q44">
        <v>0</v>
      </c>
      <c r="R44">
        <v>0</v>
      </c>
      <c r="S44" s="34">
        <f t="shared" si="3"/>
        <v>132</v>
      </c>
    </row>
    <row r="45" spans="1:20" ht="50" customHeight="1" x14ac:dyDescent="0.2">
      <c r="A45" s="33" t="s">
        <v>14</v>
      </c>
      <c r="B45" s="33" t="s">
        <v>17</v>
      </c>
      <c r="C45" s="32" t="s">
        <v>135</v>
      </c>
      <c r="D45" s="32" t="s">
        <v>139</v>
      </c>
      <c r="E45" s="32" t="s">
        <v>46</v>
      </c>
      <c r="F45" s="32" t="s">
        <v>46</v>
      </c>
      <c r="G45" s="33">
        <v>0</v>
      </c>
      <c r="H45" s="33">
        <v>0</v>
      </c>
      <c r="I45" s="33">
        <v>22</v>
      </c>
      <c r="J45" s="33">
        <v>0</v>
      </c>
      <c r="K45" s="33">
        <v>56</v>
      </c>
      <c r="L45" s="33">
        <v>36</v>
      </c>
      <c r="M45" s="33">
        <v>10</v>
      </c>
      <c r="N45" s="33">
        <v>1</v>
      </c>
      <c r="O45" s="33">
        <v>0</v>
      </c>
      <c r="P45" s="33">
        <v>0</v>
      </c>
      <c r="Q45" s="33">
        <v>0</v>
      </c>
      <c r="R45" s="33">
        <v>0</v>
      </c>
      <c r="S45" s="34">
        <f t="shared" si="3"/>
        <v>125</v>
      </c>
      <c r="T45" s="34">
        <v>120</v>
      </c>
    </row>
    <row r="46" spans="1:20" ht="50" customHeight="1" x14ac:dyDescent="0.2">
      <c r="A46" s="32" t="s">
        <v>14</v>
      </c>
      <c r="B46" s="33" t="s">
        <v>17</v>
      </c>
      <c r="C46" s="33" t="s">
        <v>58</v>
      </c>
      <c r="D46" s="32" t="s">
        <v>18</v>
      </c>
      <c r="E46" s="32" t="s">
        <v>46</v>
      </c>
      <c r="F46" s="32" t="s">
        <v>46</v>
      </c>
      <c r="G46" s="33">
        <v>0</v>
      </c>
      <c r="H46" s="33">
        <v>0</v>
      </c>
      <c r="I46" s="33">
        <v>18</v>
      </c>
      <c r="J46" s="33">
        <v>0</v>
      </c>
      <c r="K46" s="33">
        <v>13</v>
      </c>
      <c r="L46" s="33">
        <v>14</v>
      </c>
      <c r="M46" s="33">
        <v>2</v>
      </c>
      <c r="N46" s="33">
        <v>3</v>
      </c>
      <c r="O46" s="33">
        <v>1</v>
      </c>
      <c r="P46" s="33">
        <v>1</v>
      </c>
      <c r="Q46" s="33">
        <v>0</v>
      </c>
      <c r="R46" s="33">
        <v>0</v>
      </c>
      <c r="S46" s="34">
        <f t="shared" si="3"/>
        <v>52</v>
      </c>
      <c r="T46" s="34">
        <v>47</v>
      </c>
    </row>
    <row r="47" spans="1:20" ht="50" customHeight="1" x14ac:dyDescent="0.2">
      <c r="A47" t="s">
        <v>14</v>
      </c>
      <c r="B47" s="33" t="s">
        <v>37</v>
      </c>
      <c r="C47" t="s">
        <v>57</v>
      </c>
      <c r="D47" s="5" t="s">
        <v>78</v>
      </c>
      <c r="E47" s="5" t="s">
        <v>110</v>
      </c>
      <c r="F47" s="32" t="s">
        <v>46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38</v>
      </c>
      <c r="S47" s="34">
        <f t="shared" si="3"/>
        <v>38</v>
      </c>
    </row>
    <row r="48" spans="1:20" ht="50" customHeight="1" x14ac:dyDescent="0.2">
      <c r="A48" t="s">
        <v>14</v>
      </c>
      <c r="B48" s="33" t="s">
        <v>37</v>
      </c>
      <c r="C48" t="s">
        <v>57</v>
      </c>
      <c r="D48" s="5" t="s">
        <v>173</v>
      </c>
      <c r="E48" s="5" t="s">
        <v>46</v>
      </c>
      <c r="F48" s="5" t="s">
        <v>46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 s="34">
        <f t="shared" si="3"/>
        <v>1</v>
      </c>
    </row>
    <row r="49" spans="1:20" ht="50" customHeight="1" x14ac:dyDescent="0.2">
      <c r="A49" t="s">
        <v>14</v>
      </c>
      <c r="B49" s="33" t="s">
        <v>37</v>
      </c>
      <c r="D49" s="5" t="s">
        <v>79</v>
      </c>
      <c r="E49" s="5" t="s">
        <v>111</v>
      </c>
      <c r="F49" s="5" t="s">
        <v>123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 s="34">
        <f t="shared" si="3"/>
        <v>2</v>
      </c>
    </row>
    <row r="50" spans="1:20" ht="50" customHeight="1" x14ac:dyDescent="0.2">
      <c r="A50" s="33" t="s">
        <v>14</v>
      </c>
      <c r="B50" s="33" t="s">
        <v>37</v>
      </c>
      <c r="C50" s="33" t="s">
        <v>57</v>
      </c>
      <c r="D50" s="32" t="s">
        <v>67</v>
      </c>
      <c r="E50" s="32" t="s">
        <v>46</v>
      </c>
      <c r="F50" s="32" t="s">
        <v>46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2</v>
      </c>
      <c r="N50" s="33">
        <v>0</v>
      </c>
      <c r="O50" s="33">
        <v>1</v>
      </c>
      <c r="P50" s="33">
        <v>0</v>
      </c>
      <c r="Q50" s="33">
        <v>0</v>
      </c>
      <c r="R50" s="33">
        <v>0</v>
      </c>
      <c r="S50" s="34">
        <f t="shared" si="3"/>
        <v>3</v>
      </c>
      <c r="T50" s="34">
        <v>5.5</v>
      </c>
    </row>
    <row r="51" spans="1:20" ht="50" customHeight="1" x14ac:dyDescent="0.2">
      <c r="A51" t="s">
        <v>14</v>
      </c>
      <c r="B51" s="33" t="s">
        <v>37</v>
      </c>
      <c r="C51" t="s">
        <v>57</v>
      </c>
      <c r="D51" s="5" t="s">
        <v>80</v>
      </c>
      <c r="E51" s="5" t="s">
        <v>46</v>
      </c>
      <c r="F51" s="5" t="s">
        <v>46</v>
      </c>
      <c r="G51">
        <v>2</v>
      </c>
      <c r="H51">
        <v>0</v>
      </c>
      <c r="I51">
        <v>0</v>
      </c>
      <c r="J51">
        <v>0</v>
      </c>
      <c r="K51">
        <v>0</v>
      </c>
      <c r="L51">
        <v>7</v>
      </c>
      <c r="M51">
        <v>2</v>
      </c>
      <c r="N51">
        <v>0</v>
      </c>
      <c r="O51">
        <v>1</v>
      </c>
      <c r="P51">
        <v>0</v>
      </c>
      <c r="Q51">
        <v>0</v>
      </c>
      <c r="R51">
        <v>0</v>
      </c>
      <c r="S51" s="34">
        <f t="shared" si="3"/>
        <v>12</v>
      </c>
    </row>
    <row r="52" spans="1:20" ht="50" customHeight="1" x14ac:dyDescent="0.2">
      <c r="A52" t="s">
        <v>14</v>
      </c>
      <c r="B52" s="33" t="s">
        <v>37</v>
      </c>
      <c r="C52" t="s">
        <v>57</v>
      </c>
      <c r="D52" s="5" t="s">
        <v>81</v>
      </c>
      <c r="E52" s="5" t="s">
        <v>112</v>
      </c>
      <c r="F52" s="32" t="s">
        <v>46</v>
      </c>
      <c r="G52">
        <v>0</v>
      </c>
      <c r="H52">
        <v>0</v>
      </c>
      <c r="I52">
        <v>0</v>
      </c>
      <c r="J52">
        <v>0</v>
      </c>
      <c r="K52">
        <v>0.9</v>
      </c>
      <c r="L52">
        <v>3.3</v>
      </c>
      <c r="M52">
        <v>0.5</v>
      </c>
      <c r="N52">
        <v>1.3</v>
      </c>
      <c r="O52">
        <v>0.8</v>
      </c>
      <c r="P52">
        <v>0</v>
      </c>
      <c r="Q52">
        <v>0</v>
      </c>
      <c r="R52">
        <v>0</v>
      </c>
      <c r="S52" s="34">
        <f t="shared" si="3"/>
        <v>6.8</v>
      </c>
    </row>
    <row r="53" spans="1:20" ht="50" customHeight="1" x14ac:dyDescent="0.2">
      <c r="A53" t="s">
        <v>14</v>
      </c>
      <c r="B53" s="33" t="s">
        <v>37</v>
      </c>
      <c r="C53" t="s">
        <v>57</v>
      </c>
      <c r="D53" s="5" t="s">
        <v>81</v>
      </c>
      <c r="E53" s="5" t="s">
        <v>113</v>
      </c>
      <c r="F53" s="32" t="s">
        <v>46</v>
      </c>
      <c r="G53">
        <v>0</v>
      </c>
      <c r="H53">
        <v>0</v>
      </c>
      <c r="I53">
        <v>0</v>
      </c>
      <c r="J53">
        <v>2</v>
      </c>
      <c r="K53">
        <v>3</v>
      </c>
      <c r="L53">
        <v>3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 s="34">
        <f t="shared" si="3"/>
        <v>9</v>
      </c>
    </row>
    <row r="54" spans="1:20" ht="50" customHeight="1" x14ac:dyDescent="0.2">
      <c r="A54" t="s">
        <v>14</v>
      </c>
      <c r="B54" s="33" t="s">
        <v>37</v>
      </c>
      <c r="C54" s="33" t="s">
        <v>58</v>
      </c>
      <c r="D54" s="5" t="s">
        <v>82</v>
      </c>
      <c r="E54" s="5" t="s">
        <v>114</v>
      </c>
      <c r="F54" s="32" t="s">
        <v>46</v>
      </c>
      <c r="G54">
        <v>0</v>
      </c>
      <c r="H54">
        <v>1</v>
      </c>
      <c r="I54">
        <v>0</v>
      </c>
      <c r="J54">
        <v>3</v>
      </c>
      <c r="K54">
        <v>0</v>
      </c>
      <c r="L54">
        <v>3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 s="34">
        <f t="shared" si="3"/>
        <v>8</v>
      </c>
    </row>
    <row r="55" spans="1:20" ht="50" customHeight="1" x14ac:dyDescent="0.2">
      <c r="A55" t="s">
        <v>15</v>
      </c>
      <c r="B55" s="33" t="s">
        <v>17</v>
      </c>
      <c r="C55" s="33" t="s">
        <v>58</v>
      </c>
      <c r="D55" s="5" t="s">
        <v>103</v>
      </c>
      <c r="E55" s="32" t="s">
        <v>46</v>
      </c>
      <c r="F55" s="5" t="s">
        <v>132</v>
      </c>
      <c r="G55">
        <v>0</v>
      </c>
      <c r="H55">
        <v>0</v>
      </c>
      <c r="I55">
        <v>65</v>
      </c>
      <c r="J55">
        <v>0</v>
      </c>
      <c r="K55">
        <v>148</v>
      </c>
      <c r="L55">
        <v>78</v>
      </c>
      <c r="M55">
        <v>5</v>
      </c>
      <c r="N55">
        <v>0</v>
      </c>
      <c r="O55">
        <v>0</v>
      </c>
      <c r="P55">
        <v>0</v>
      </c>
      <c r="Q55">
        <v>0</v>
      </c>
      <c r="R55">
        <v>0</v>
      </c>
      <c r="S55" s="34">
        <f t="shared" si="3"/>
        <v>296</v>
      </c>
    </row>
    <row r="56" spans="1:20" ht="50" customHeight="1" x14ac:dyDescent="0.2">
      <c r="A56" t="s">
        <v>15</v>
      </c>
      <c r="B56" s="33" t="s">
        <v>17</v>
      </c>
      <c r="C56" s="33" t="s">
        <v>58</v>
      </c>
      <c r="D56" s="5" t="s">
        <v>104</v>
      </c>
      <c r="E56" s="5" t="s">
        <v>46</v>
      </c>
      <c r="F56" s="5" t="s">
        <v>46</v>
      </c>
      <c r="G56">
        <v>0</v>
      </c>
      <c r="H56">
        <v>0</v>
      </c>
      <c r="I56">
        <v>32</v>
      </c>
      <c r="J56">
        <v>0</v>
      </c>
      <c r="K56">
        <v>46</v>
      </c>
      <c r="L56">
        <v>40</v>
      </c>
      <c r="M56">
        <v>8</v>
      </c>
      <c r="N56">
        <v>1</v>
      </c>
      <c r="O56">
        <v>0</v>
      </c>
      <c r="P56">
        <v>0</v>
      </c>
      <c r="Q56">
        <v>0</v>
      </c>
      <c r="R56">
        <v>0</v>
      </c>
      <c r="S56" s="34">
        <f t="shared" si="3"/>
        <v>127</v>
      </c>
    </row>
    <row r="57" spans="1:20" ht="50" customHeight="1" x14ac:dyDescent="0.2">
      <c r="A57" t="s">
        <v>15</v>
      </c>
      <c r="B57" s="33" t="s">
        <v>17</v>
      </c>
      <c r="C57" s="33" t="s">
        <v>58</v>
      </c>
      <c r="D57" s="5" t="s">
        <v>105</v>
      </c>
      <c r="E57" s="5" t="s">
        <v>46</v>
      </c>
      <c r="F57" s="5" t="s">
        <v>46</v>
      </c>
      <c r="G57">
        <v>0</v>
      </c>
      <c r="H57">
        <v>6</v>
      </c>
      <c r="I57">
        <v>37</v>
      </c>
      <c r="J57">
        <v>0</v>
      </c>
      <c r="K57">
        <v>98</v>
      </c>
      <c r="L57">
        <v>58</v>
      </c>
      <c r="M57">
        <v>7</v>
      </c>
      <c r="N57">
        <v>1</v>
      </c>
      <c r="O57">
        <v>0</v>
      </c>
      <c r="P57">
        <v>0</v>
      </c>
      <c r="Q57">
        <v>0</v>
      </c>
      <c r="R57">
        <v>0</v>
      </c>
      <c r="S57" s="34">
        <f t="shared" si="3"/>
        <v>207</v>
      </c>
    </row>
    <row r="58" spans="1:20" ht="50" customHeight="1" x14ac:dyDescent="0.2">
      <c r="A58" t="s">
        <v>16</v>
      </c>
      <c r="B58" s="33" t="s">
        <v>17</v>
      </c>
      <c r="C58" s="33" t="s">
        <v>58</v>
      </c>
      <c r="D58" s="5" t="s">
        <v>44</v>
      </c>
      <c r="E58" s="5" t="s">
        <v>121</v>
      </c>
      <c r="F58" s="32" t="s">
        <v>46</v>
      </c>
      <c r="G58">
        <v>0</v>
      </c>
      <c r="H58">
        <v>2</v>
      </c>
      <c r="I58">
        <v>8</v>
      </c>
      <c r="J58">
        <v>0</v>
      </c>
      <c r="K58">
        <v>32</v>
      </c>
      <c r="L58">
        <v>17</v>
      </c>
      <c r="M58">
        <v>1</v>
      </c>
      <c r="N58">
        <v>1</v>
      </c>
      <c r="O58">
        <v>0</v>
      </c>
      <c r="P58">
        <v>0</v>
      </c>
      <c r="Q58">
        <v>0</v>
      </c>
      <c r="R58">
        <v>0</v>
      </c>
      <c r="S58" s="34">
        <f t="shared" si="3"/>
        <v>61</v>
      </c>
    </row>
    <row r="59" spans="1:20" ht="50" customHeight="1" x14ac:dyDescent="0.2">
      <c r="A59" s="33" t="s">
        <v>16</v>
      </c>
      <c r="B59" s="33" t="s">
        <v>17</v>
      </c>
      <c r="C59" s="33" t="s">
        <v>58</v>
      </c>
      <c r="D59" s="32" t="s">
        <v>45</v>
      </c>
      <c r="E59" s="32" t="s">
        <v>46</v>
      </c>
      <c r="F59" s="32" t="s">
        <v>46</v>
      </c>
      <c r="G59" s="33">
        <v>0</v>
      </c>
      <c r="H59" s="33">
        <v>5</v>
      </c>
      <c r="I59" s="33">
        <v>35</v>
      </c>
      <c r="J59" s="33">
        <v>0</v>
      </c>
      <c r="K59" s="33">
        <v>80</v>
      </c>
      <c r="L59" s="33">
        <v>34</v>
      </c>
      <c r="M59" s="33">
        <v>3</v>
      </c>
      <c r="N59" s="33">
        <v>2</v>
      </c>
      <c r="O59" s="33">
        <v>0</v>
      </c>
      <c r="P59" s="33">
        <v>0</v>
      </c>
      <c r="Q59" s="33">
        <v>0</v>
      </c>
      <c r="R59" s="33">
        <v>0</v>
      </c>
      <c r="S59" s="34">
        <f t="shared" si="3"/>
        <v>159</v>
      </c>
      <c r="T59" s="34">
        <v>171</v>
      </c>
    </row>
    <row r="60" spans="1:20" ht="50" customHeight="1" x14ac:dyDescent="0.2">
      <c r="A60" t="s">
        <v>16</v>
      </c>
      <c r="B60" s="33" t="s">
        <v>17</v>
      </c>
      <c r="C60" t="s">
        <v>57</v>
      </c>
      <c r="D60" s="5" t="s">
        <v>106</v>
      </c>
      <c r="E60" s="5" t="s">
        <v>46</v>
      </c>
      <c r="F60" s="5" t="s">
        <v>46</v>
      </c>
      <c r="G60">
        <v>0</v>
      </c>
      <c r="H60">
        <v>0</v>
      </c>
      <c r="I60">
        <v>0</v>
      </c>
      <c r="J60">
        <v>0</v>
      </c>
      <c r="K60">
        <v>4</v>
      </c>
      <c r="L60">
        <v>3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 s="34">
        <f t="shared" si="3"/>
        <v>9</v>
      </c>
    </row>
    <row r="61" spans="1:20" ht="50" customHeight="1" x14ac:dyDescent="0.2">
      <c r="A61" t="s">
        <v>107</v>
      </c>
      <c r="B61" s="33" t="s">
        <v>37</v>
      </c>
      <c r="C61" s="5" t="s">
        <v>108</v>
      </c>
      <c r="D61" s="5" t="s">
        <v>109</v>
      </c>
      <c r="E61" s="5" t="s">
        <v>46</v>
      </c>
      <c r="F61" s="5" t="s">
        <v>46</v>
      </c>
      <c r="G61">
        <v>0</v>
      </c>
      <c r="H61">
        <v>4</v>
      </c>
      <c r="I61">
        <v>71</v>
      </c>
      <c r="J61">
        <v>0</v>
      </c>
      <c r="K61">
        <v>290</v>
      </c>
      <c r="L61">
        <v>23</v>
      </c>
      <c r="M61">
        <v>28</v>
      </c>
      <c r="N61">
        <v>0</v>
      </c>
      <c r="O61">
        <v>0</v>
      </c>
      <c r="P61">
        <v>0</v>
      </c>
      <c r="Q61">
        <v>0</v>
      </c>
      <c r="R61">
        <v>0</v>
      </c>
      <c r="S61" s="34">
        <f t="shared" si="3"/>
        <v>416</v>
      </c>
    </row>
  </sheetData>
  <autoFilter ref="A13:T13" xr:uid="{3E8D6E2C-666C-1C4F-9671-FAE7C31A9A4C}"/>
  <sortState xmlns:xlrd2="http://schemas.microsoft.com/office/spreadsheetml/2017/richdata2" ref="A14:T61">
    <sortCondition ref="A14:A61"/>
    <sortCondition ref="B14:B61"/>
    <sortCondition ref="D14:D61"/>
    <sortCondition ref="E14:E61"/>
    <sortCondition ref="F14:F61"/>
  </sortState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AD97-3FFC-3344-9885-E16EF6B2E2E5}">
  <dimension ref="A1:U78"/>
  <sheetViews>
    <sheetView topLeftCell="A63" workbookViewId="0"/>
  </sheetViews>
  <sheetFormatPr baseColWidth="10" defaultRowHeight="16" x14ac:dyDescent="0.2"/>
  <cols>
    <col min="1" max="1" width="15.1640625" customWidth="1"/>
    <col min="2" max="2" width="8.6640625" bestFit="1" customWidth="1"/>
    <col min="3" max="3" width="43.33203125" style="5" customWidth="1"/>
    <col min="4" max="4" width="27" style="5" customWidth="1"/>
    <col min="5" max="5" width="61.1640625" style="5" customWidth="1"/>
    <col min="6" max="6" width="41.1640625" style="5" customWidth="1"/>
    <col min="7" max="9" width="6.83203125" customWidth="1"/>
    <col min="10" max="10" width="12.1640625" customWidth="1"/>
    <col min="11" max="18" width="6.83203125" customWidth="1"/>
    <col min="19" max="20" width="7.5" style="2" customWidth="1"/>
  </cols>
  <sheetData>
    <row r="1" spans="1:21" ht="26" x14ac:dyDescent="0.3">
      <c r="A1" s="30" t="s">
        <v>69</v>
      </c>
      <c r="T1" s="34"/>
    </row>
    <row r="2" spans="1:21" ht="19" x14ac:dyDescent="0.25">
      <c r="A2" s="4" t="s">
        <v>23</v>
      </c>
      <c r="G2" s="2" t="s">
        <v>7</v>
      </c>
      <c r="T2" s="34"/>
    </row>
    <row r="3" spans="1:21" ht="35" x14ac:dyDescent="0.25">
      <c r="A3" s="4"/>
      <c r="F3" s="14" t="s">
        <v>21</v>
      </c>
      <c r="G3" s="9">
        <v>3</v>
      </c>
      <c r="H3" s="9">
        <v>4</v>
      </c>
      <c r="I3" s="9">
        <v>5</v>
      </c>
      <c r="J3" s="10" t="s">
        <v>47</v>
      </c>
      <c r="K3" s="9">
        <v>6</v>
      </c>
      <c r="L3" s="9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>
        <v>9</v>
      </c>
      <c r="R3" s="9" t="s">
        <v>74</v>
      </c>
      <c r="S3" s="39" t="s">
        <v>73</v>
      </c>
      <c r="T3" s="39" t="s">
        <v>55</v>
      </c>
    </row>
    <row r="4" spans="1:21" ht="19" x14ac:dyDescent="0.25">
      <c r="A4" s="4"/>
      <c r="F4" s="40" t="s">
        <v>14</v>
      </c>
      <c r="G4" s="37">
        <f t="shared" ref="G4:S6" si="0">AVERAGEIF($A$14:$A$9944,$F4,G$14:G$9944)</f>
        <v>3.2708771929824567</v>
      </c>
      <c r="H4" s="37">
        <f t="shared" si="0"/>
        <v>3.0948538596491226</v>
      </c>
      <c r="I4" s="37">
        <f t="shared" si="0"/>
        <v>17.806433333333331</v>
      </c>
      <c r="J4" s="37">
        <f t="shared" si="0"/>
        <v>2.0887719298245613</v>
      </c>
      <c r="K4" s="37">
        <f t="shared" si="0"/>
        <v>39.844060877192987</v>
      </c>
      <c r="L4" s="37">
        <f t="shared" si="0"/>
        <v>28.466515087719305</v>
      </c>
      <c r="M4" s="37">
        <f t="shared" si="0"/>
        <v>5.4957312280701753</v>
      </c>
      <c r="N4" s="37">
        <f t="shared" si="0"/>
        <v>1.4947368421052629</v>
      </c>
      <c r="O4" s="37">
        <f t="shared" si="0"/>
        <v>0.59859649122807024</v>
      </c>
      <c r="P4" s="37">
        <f t="shared" si="0"/>
        <v>7.8947368421052627E-2</v>
      </c>
      <c r="Q4" s="37">
        <f t="shared" si="0"/>
        <v>1.7543859649122806E-2</v>
      </c>
      <c r="R4" s="37">
        <f t="shared" si="0"/>
        <v>0.76842105263157889</v>
      </c>
      <c r="S4" s="21">
        <f t="shared" si="0"/>
        <v>103.025489122807</v>
      </c>
      <c r="T4" s="35">
        <v>94.2</v>
      </c>
    </row>
    <row r="5" spans="1:21" ht="19" x14ac:dyDescent="0.25">
      <c r="A5" s="4"/>
      <c r="F5" s="40" t="s">
        <v>15</v>
      </c>
      <c r="G5" s="37">
        <f t="shared" si="0"/>
        <v>0</v>
      </c>
      <c r="H5" s="37">
        <f t="shared" si="0"/>
        <v>1.7866666666666668</v>
      </c>
      <c r="I5" s="37">
        <f t="shared" si="0"/>
        <v>37.163333333333334</v>
      </c>
      <c r="J5" s="37">
        <f t="shared" si="0"/>
        <v>0</v>
      </c>
      <c r="K5" s="37">
        <f t="shared" si="0"/>
        <v>86.526666666666657</v>
      </c>
      <c r="L5" s="37">
        <f t="shared" si="0"/>
        <v>51.206666666666671</v>
      </c>
      <c r="M5" s="37">
        <f t="shared" si="0"/>
        <v>5.5766666666666671</v>
      </c>
      <c r="N5" s="37">
        <f t="shared" si="0"/>
        <v>0.66666666666666663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21">
        <f t="shared" si="0"/>
        <v>182.92666666666665</v>
      </c>
      <c r="T5" s="35">
        <v>116.6</v>
      </c>
    </row>
    <row r="6" spans="1:21" ht="19" x14ac:dyDescent="0.25">
      <c r="A6" s="4"/>
      <c r="F6" s="40" t="s">
        <v>16</v>
      </c>
      <c r="G6" s="37">
        <f t="shared" si="0"/>
        <v>0</v>
      </c>
      <c r="H6" s="37">
        <f t="shared" si="0"/>
        <v>2.1666666666666665</v>
      </c>
      <c r="I6" s="37">
        <f t="shared" si="0"/>
        <v>14.799999999999999</v>
      </c>
      <c r="J6" s="37">
        <f t="shared" si="0"/>
        <v>0.33333333333333331</v>
      </c>
      <c r="K6" s="37">
        <f t="shared" si="0"/>
        <v>35.6</v>
      </c>
      <c r="L6" s="37">
        <f t="shared" si="0"/>
        <v>16.033333333333331</v>
      </c>
      <c r="M6" s="37">
        <f t="shared" si="0"/>
        <v>1.8</v>
      </c>
      <c r="N6" s="37">
        <f t="shared" si="0"/>
        <v>1</v>
      </c>
      <c r="O6" s="37">
        <f t="shared" si="0"/>
        <v>0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21">
        <f t="shared" si="0"/>
        <v>71.733333333333334</v>
      </c>
      <c r="T6" s="35">
        <v>93.9</v>
      </c>
    </row>
    <row r="7" spans="1:21" ht="19" x14ac:dyDescent="0.25">
      <c r="A7" s="4"/>
      <c r="F7" s="40" t="s">
        <v>13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1"/>
      <c r="T7" s="35">
        <v>9.6</v>
      </c>
      <c r="U7" t="s">
        <v>172</v>
      </c>
    </row>
    <row r="8" spans="1:21" ht="19" x14ac:dyDescent="0.25">
      <c r="A8" s="4"/>
      <c r="F8" s="40" t="s">
        <v>17</v>
      </c>
      <c r="G8" s="37">
        <f t="shared" ref="G8:S9" si="1">AVERAGEIF($B$14:$B$9944,$F8,G$14:G$9944)</f>
        <v>3.5392307692307696</v>
      </c>
      <c r="H8" s="37">
        <f t="shared" si="1"/>
        <v>3.6205128846153847</v>
      </c>
      <c r="I8" s="37">
        <f t="shared" si="1"/>
        <v>22.53570576923077</v>
      </c>
      <c r="J8" s="37">
        <f t="shared" si="1"/>
        <v>2.2319230769230769</v>
      </c>
      <c r="K8" s="37">
        <f t="shared" si="1"/>
        <v>50.780605192307689</v>
      </c>
      <c r="L8" s="37">
        <f t="shared" si="1"/>
        <v>34.69252615384616</v>
      </c>
      <c r="M8" s="37">
        <f t="shared" si="1"/>
        <v>6.3632053846153838</v>
      </c>
      <c r="N8" s="37">
        <f t="shared" si="1"/>
        <v>1.7288461538461537</v>
      </c>
      <c r="O8" s="37">
        <f t="shared" si="1"/>
        <v>0.60230769230769243</v>
      </c>
      <c r="P8" s="37">
        <f t="shared" si="1"/>
        <v>8.6538461538461536E-2</v>
      </c>
      <c r="Q8" s="37">
        <f t="shared" si="1"/>
        <v>1.9230769230769232E-2</v>
      </c>
      <c r="R8" s="37">
        <f t="shared" si="1"/>
        <v>0.50961538461538458</v>
      </c>
      <c r="S8" s="21">
        <f t="shared" si="1"/>
        <v>126.71024769230766</v>
      </c>
      <c r="T8" s="35">
        <v>97.4</v>
      </c>
    </row>
    <row r="9" spans="1:21" ht="19" x14ac:dyDescent="0.25">
      <c r="A9" s="4"/>
      <c r="F9" s="40" t="s">
        <v>37</v>
      </c>
      <c r="G9" s="37">
        <f t="shared" si="1"/>
        <v>0.49230769230769234</v>
      </c>
      <c r="H9" s="37">
        <f t="shared" si="1"/>
        <v>0.43076923076923074</v>
      </c>
      <c r="I9" s="37">
        <f t="shared" si="1"/>
        <v>5.3692307692307688</v>
      </c>
      <c r="J9" s="37">
        <f t="shared" si="1"/>
        <v>0.30769230769230771</v>
      </c>
      <c r="K9" s="37">
        <f t="shared" si="1"/>
        <v>21.723076923076921</v>
      </c>
      <c r="L9" s="37">
        <f t="shared" si="1"/>
        <v>3.4923076923076928</v>
      </c>
      <c r="M9" s="37">
        <f t="shared" si="1"/>
        <v>2.9615384615384617</v>
      </c>
      <c r="N9" s="37">
        <f t="shared" si="1"/>
        <v>0.1</v>
      </c>
      <c r="O9" s="37">
        <f t="shared" si="1"/>
        <v>0.21538461538461537</v>
      </c>
      <c r="P9" s="37">
        <f t="shared" si="1"/>
        <v>0</v>
      </c>
      <c r="Q9" s="37">
        <f t="shared" si="1"/>
        <v>0</v>
      </c>
      <c r="R9" s="37">
        <f t="shared" si="1"/>
        <v>3.3692307692307688</v>
      </c>
      <c r="S9" s="21">
        <f t="shared" si="1"/>
        <v>38.46153846153846</v>
      </c>
      <c r="T9" s="35">
        <v>4.5</v>
      </c>
    </row>
    <row r="10" spans="1:21" ht="19" x14ac:dyDescent="0.25">
      <c r="A10" s="4"/>
      <c r="F10" s="14" t="s">
        <v>22</v>
      </c>
      <c r="G10" s="12">
        <f t="shared" ref="G10:S10" si="2">AVERAGE(G14:G9944)</f>
        <v>2.9298461538461544</v>
      </c>
      <c r="H10" s="12">
        <f t="shared" si="2"/>
        <v>2.982564153846154</v>
      </c>
      <c r="I10" s="12">
        <f t="shared" si="2"/>
        <v>19.102410769230769</v>
      </c>
      <c r="J10" s="12">
        <f t="shared" si="2"/>
        <v>1.8470769230769231</v>
      </c>
      <c r="K10" s="12">
        <f t="shared" si="2"/>
        <v>44.969099538461535</v>
      </c>
      <c r="L10" s="12">
        <f t="shared" si="2"/>
        <v>28.452482461538462</v>
      </c>
      <c r="M10" s="12">
        <f t="shared" si="2"/>
        <v>5.6828719999999997</v>
      </c>
      <c r="N10" s="12">
        <f t="shared" si="2"/>
        <v>1.4030769230769229</v>
      </c>
      <c r="O10" s="12">
        <f t="shared" si="2"/>
        <v>0.52492307692307705</v>
      </c>
      <c r="P10" s="12">
        <f t="shared" si="2"/>
        <v>6.9230769230769235E-2</v>
      </c>
      <c r="Q10" s="12">
        <f t="shared" si="2"/>
        <v>1.5384615384615385E-2</v>
      </c>
      <c r="R10" s="12">
        <f t="shared" si="2"/>
        <v>1.0815384615384616</v>
      </c>
      <c r="S10" s="22">
        <f t="shared" si="2"/>
        <v>109.06050584615382</v>
      </c>
      <c r="T10" s="36">
        <v>93.2</v>
      </c>
    </row>
    <row r="11" spans="1:21" ht="19" x14ac:dyDescent="0.25">
      <c r="A11" s="4"/>
      <c r="T11" s="34"/>
    </row>
    <row r="12" spans="1:21" x14ac:dyDescent="0.2">
      <c r="A12" s="2"/>
      <c r="B12" s="2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34"/>
    </row>
    <row r="13" spans="1:21" ht="34" customHeight="1" x14ac:dyDescent="0.2">
      <c r="A13" s="18" t="s">
        <v>5</v>
      </c>
      <c r="B13" s="19" t="s">
        <v>6</v>
      </c>
      <c r="C13" s="20" t="s">
        <v>56</v>
      </c>
      <c r="D13" s="20" t="s">
        <v>12</v>
      </c>
      <c r="E13" s="20" t="s">
        <v>38</v>
      </c>
      <c r="F13" s="20" t="s">
        <v>39</v>
      </c>
      <c r="G13" s="9">
        <v>3</v>
      </c>
      <c r="H13" s="9">
        <v>4</v>
      </c>
      <c r="I13" s="9">
        <v>5</v>
      </c>
      <c r="J13" s="10" t="s">
        <v>47</v>
      </c>
      <c r="K13" s="9">
        <v>6</v>
      </c>
      <c r="L13" s="9">
        <v>7</v>
      </c>
      <c r="M13" s="9" t="s">
        <v>8</v>
      </c>
      <c r="N13" s="9" t="s">
        <v>9</v>
      </c>
      <c r="O13" s="9" t="s">
        <v>10</v>
      </c>
      <c r="P13" s="9" t="s">
        <v>11</v>
      </c>
      <c r="Q13" s="9">
        <v>9</v>
      </c>
      <c r="R13" s="9" t="s">
        <v>74</v>
      </c>
      <c r="S13" s="39" t="s">
        <v>73</v>
      </c>
      <c r="T13" s="39" t="s">
        <v>55</v>
      </c>
    </row>
    <row r="14" spans="1:21" s="38" customFormat="1" ht="50" customHeight="1" x14ac:dyDescent="0.2">
      <c r="A14" t="s">
        <v>14</v>
      </c>
      <c r="B14" s="33" t="s">
        <v>17</v>
      </c>
      <c r="C14" s="32" t="s">
        <v>58</v>
      </c>
      <c r="D14" s="5" t="s">
        <v>83</v>
      </c>
      <c r="E14" s="32" t="s">
        <v>46</v>
      </c>
      <c r="F14" s="32" t="s">
        <v>46</v>
      </c>
      <c r="G14">
        <v>0</v>
      </c>
      <c r="H14">
        <v>1</v>
      </c>
      <c r="I14">
        <v>13.3</v>
      </c>
      <c r="J14">
        <v>0</v>
      </c>
      <c r="K14">
        <v>21.19</v>
      </c>
      <c r="L14">
        <v>28.5</v>
      </c>
      <c r="M14">
        <v>2</v>
      </c>
      <c r="N14">
        <v>1</v>
      </c>
      <c r="O14">
        <v>0</v>
      </c>
      <c r="P14">
        <v>0</v>
      </c>
      <c r="Q14">
        <v>0</v>
      </c>
      <c r="R14">
        <v>0</v>
      </c>
      <c r="S14" s="34">
        <f t="shared" ref="S14:S45" si="3">SUM(G14:R14)</f>
        <v>66.990000000000009</v>
      </c>
      <c r="T14" s="2"/>
      <c r="U14" s="33"/>
    </row>
    <row r="15" spans="1:21" s="38" customFormat="1" ht="50" customHeight="1" x14ac:dyDescent="0.2">
      <c r="A15" t="s">
        <v>14</v>
      </c>
      <c r="B15" s="33" t="s">
        <v>17</v>
      </c>
      <c r="C15" s="5" t="s">
        <v>133</v>
      </c>
      <c r="D15" s="5" t="s">
        <v>84</v>
      </c>
      <c r="E15" s="32" t="s">
        <v>46</v>
      </c>
      <c r="F15" s="32" t="s">
        <v>46</v>
      </c>
      <c r="G15">
        <v>0</v>
      </c>
      <c r="H15">
        <v>0</v>
      </c>
      <c r="I15">
        <v>5.8</v>
      </c>
      <c r="J15">
        <v>0</v>
      </c>
      <c r="K15">
        <v>17.239999999999998</v>
      </c>
      <c r="L15">
        <v>9.1</v>
      </c>
      <c r="M15">
        <v>2.4</v>
      </c>
      <c r="N15">
        <v>0</v>
      </c>
      <c r="O15">
        <v>0</v>
      </c>
      <c r="P15">
        <v>0</v>
      </c>
      <c r="Q15">
        <v>0</v>
      </c>
      <c r="R15">
        <v>0</v>
      </c>
      <c r="S15" s="34">
        <f t="shared" si="3"/>
        <v>34.54</v>
      </c>
      <c r="T15" s="2"/>
      <c r="U15" s="33"/>
    </row>
    <row r="16" spans="1:21" s="38" customFormat="1" ht="50" customHeight="1" x14ac:dyDescent="0.2">
      <c r="A16" t="s">
        <v>14</v>
      </c>
      <c r="B16" s="33" t="s">
        <v>17</v>
      </c>
      <c r="C16" s="5" t="s">
        <v>57</v>
      </c>
      <c r="D16" s="5" t="s">
        <v>59</v>
      </c>
      <c r="E16" s="32" t="s">
        <v>46</v>
      </c>
      <c r="F16" s="32" t="s">
        <v>46</v>
      </c>
      <c r="G16">
        <v>0</v>
      </c>
      <c r="H16">
        <v>0</v>
      </c>
      <c r="I16">
        <v>55.94</v>
      </c>
      <c r="J16">
        <v>0</v>
      </c>
      <c r="K16">
        <v>139.93</v>
      </c>
      <c r="L16">
        <v>92.64</v>
      </c>
      <c r="M16">
        <v>18</v>
      </c>
      <c r="N16">
        <v>6.95</v>
      </c>
      <c r="O16">
        <v>0</v>
      </c>
      <c r="P16">
        <v>0</v>
      </c>
      <c r="Q16">
        <v>0</v>
      </c>
      <c r="R16">
        <v>0</v>
      </c>
      <c r="S16" s="34">
        <f t="shared" si="3"/>
        <v>313.45999999999998</v>
      </c>
      <c r="T16" s="2"/>
      <c r="U16" s="33"/>
    </row>
    <row r="17" spans="1:21" s="38" customFormat="1" ht="50" customHeight="1" x14ac:dyDescent="0.2">
      <c r="A17" s="33" t="s">
        <v>14</v>
      </c>
      <c r="B17" s="33" t="s">
        <v>17</v>
      </c>
      <c r="C17" s="32" t="s">
        <v>58</v>
      </c>
      <c r="D17" s="32" t="s">
        <v>60</v>
      </c>
      <c r="E17" s="32" t="s">
        <v>46</v>
      </c>
      <c r="F17" s="32" t="s">
        <v>46</v>
      </c>
      <c r="G17" s="33">
        <v>0</v>
      </c>
      <c r="H17" s="33">
        <v>4.9000000000000004</v>
      </c>
      <c r="I17" s="33">
        <v>16.600000000000001</v>
      </c>
      <c r="J17" s="33">
        <v>0</v>
      </c>
      <c r="K17" s="33">
        <v>49.67</v>
      </c>
      <c r="L17" s="33">
        <v>29.77</v>
      </c>
      <c r="M17" s="33">
        <v>6.92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f t="shared" si="3"/>
        <v>107.86</v>
      </c>
      <c r="T17" s="2">
        <v>94.66</v>
      </c>
      <c r="U17" s="33"/>
    </row>
    <row r="18" spans="1:21" s="38" customFormat="1" ht="50" customHeight="1" x14ac:dyDescent="0.2">
      <c r="A18" s="32" t="s">
        <v>14</v>
      </c>
      <c r="B18" s="33" t="s">
        <v>17</v>
      </c>
      <c r="C18" s="32" t="s">
        <v>57</v>
      </c>
      <c r="D18" s="32" t="s">
        <v>19</v>
      </c>
      <c r="E18" s="32" t="s">
        <v>46</v>
      </c>
      <c r="F18" s="32" t="s">
        <v>46</v>
      </c>
      <c r="G18" s="33">
        <v>0</v>
      </c>
      <c r="H18" s="33">
        <v>2</v>
      </c>
      <c r="I18" s="33">
        <v>0</v>
      </c>
      <c r="J18" s="33">
        <v>51.4</v>
      </c>
      <c r="K18" s="33">
        <v>58.87</v>
      </c>
      <c r="L18" s="33">
        <v>28.57</v>
      </c>
      <c r="M18" s="33">
        <v>6</v>
      </c>
      <c r="N18" s="33">
        <v>2</v>
      </c>
      <c r="O18" s="33">
        <v>1</v>
      </c>
      <c r="P18" s="33">
        <v>0</v>
      </c>
      <c r="Q18" s="33">
        <v>0</v>
      </c>
      <c r="R18" s="33">
        <v>0</v>
      </c>
      <c r="S18" s="34">
        <f t="shared" si="3"/>
        <v>149.84</v>
      </c>
      <c r="T18" s="2">
        <v>164.08</v>
      </c>
      <c r="U18" s="33"/>
    </row>
    <row r="19" spans="1:21" s="38" customFormat="1" ht="50" customHeight="1" x14ac:dyDescent="0.2">
      <c r="A19" t="s">
        <v>14</v>
      </c>
      <c r="B19" s="33" t="s">
        <v>17</v>
      </c>
      <c r="C19" s="5" t="s">
        <v>57</v>
      </c>
      <c r="D19" s="5" t="s">
        <v>144</v>
      </c>
      <c r="E19" s="32" t="s">
        <v>46</v>
      </c>
      <c r="F19" s="32" t="s">
        <v>46</v>
      </c>
      <c r="G19">
        <v>0</v>
      </c>
      <c r="H19">
        <v>0</v>
      </c>
      <c r="I19">
        <v>0</v>
      </c>
      <c r="J19">
        <v>0</v>
      </c>
      <c r="K19">
        <v>28</v>
      </c>
      <c r="L19">
        <v>29</v>
      </c>
      <c r="M19">
        <v>9</v>
      </c>
      <c r="N19">
        <v>0</v>
      </c>
      <c r="O19">
        <v>1</v>
      </c>
      <c r="P19">
        <v>0</v>
      </c>
      <c r="Q19">
        <v>0</v>
      </c>
      <c r="R19">
        <v>0</v>
      </c>
      <c r="S19" s="34">
        <f t="shared" si="3"/>
        <v>67</v>
      </c>
      <c r="T19" s="2"/>
      <c r="U19" s="33"/>
    </row>
    <row r="20" spans="1:21" s="38" customFormat="1" ht="50" customHeight="1" x14ac:dyDescent="0.2">
      <c r="A20" t="s">
        <v>14</v>
      </c>
      <c r="B20" s="33" t="s">
        <v>17</v>
      </c>
      <c r="C20" s="32" t="s">
        <v>58</v>
      </c>
      <c r="D20" s="5" t="s">
        <v>85</v>
      </c>
      <c r="E20" s="5" t="s">
        <v>115</v>
      </c>
      <c r="F20" s="32" t="s">
        <v>46</v>
      </c>
      <c r="G20">
        <v>11</v>
      </c>
      <c r="H20">
        <v>4</v>
      </c>
      <c r="I20">
        <v>0</v>
      </c>
      <c r="J20">
        <v>3</v>
      </c>
      <c r="K20">
        <v>33</v>
      </c>
      <c r="L20">
        <v>18</v>
      </c>
      <c r="M20">
        <v>3</v>
      </c>
      <c r="N20">
        <v>1</v>
      </c>
      <c r="O20">
        <v>0</v>
      </c>
      <c r="P20">
        <v>0</v>
      </c>
      <c r="Q20">
        <v>0</v>
      </c>
      <c r="R20">
        <v>0</v>
      </c>
      <c r="S20" s="34">
        <f t="shared" si="3"/>
        <v>73</v>
      </c>
      <c r="T20" s="2"/>
      <c r="U20" s="33"/>
    </row>
    <row r="21" spans="1:21" s="38" customFormat="1" ht="50" customHeight="1" x14ac:dyDescent="0.2">
      <c r="A21" t="s">
        <v>14</v>
      </c>
      <c r="B21" s="33" t="s">
        <v>17</v>
      </c>
      <c r="C21" s="32" t="s">
        <v>58</v>
      </c>
      <c r="D21" s="5" t="s">
        <v>86</v>
      </c>
      <c r="E21" s="32" t="s">
        <v>46</v>
      </c>
      <c r="F21" s="32" t="s">
        <v>46</v>
      </c>
      <c r="G21">
        <v>0</v>
      </c>
      <c r="H21">
        <v>2</v>
      </c>
      <c r="I21">
        <v>15.52</v>
      </c>
      <c r="J21">
        <v>0</v>
      </c>
      <c r="K21">
        <v>31.62</v>
      </c>
      <c r="L21">
        <v>14.28</v>
      </c>
      <c r="M21">
        <v>3.8</v>
      </c>
      <c r="N21">
        <v>1</v>
      </c>
      <c r="O21">
        <v>0</v>
      </c>
      <c r="P21">
        <v>0</v>
      </c>
      <c r="Q21">
        <v>0</v>
      </c>
      <c r="R21">
        <v>0</v>
      </c>
      <c r="S21" s="34">
        <f t="shared" si="3"/>
        <v>68.22</v>
      </c>
      <c r="T21" s="2"/>
      <c r="U21" s="33"/>
    </row>
    <row r="22" spans="1:21" s="38" customFormat="1" ht="50" customHeight="1" x14ac:dyDescent="0.2">
      <c r="A22" t="s">
        <v>14</v>
      </c>
      <c r="B22" s="33" t="s">
        <v>17</v>
      </c>
      <c r="C22" s="32" t="s">
        <v>58</v>
      </c>
      <c r="D22" s="5" t="s">
        <v>77</v>
      </c>
      <c r="E22" s="32" t="s">
        <v>46</v>
      </c>
      <c r="F22" s="32" t="s">
        <v>46</v>
      </c>
      <c r="G22">
        <v>42.72</v>
      </c>
      <c r="H22">
        <v>1.8</v>
      </c>
      <c r="I22">
        <v>36.619999999999997</v>
      </c>
      <c r="J22">
        <v>0</v>
      </c>
      <c r="K22">
        <v>63.58</v>
      </c>
      <c r="L22">
        <v>57.58</v>
      </c>
      <c r="M22">
        <v>11.47</v>
      </c>
      <c r="N22">
        <v>0.6</v>
      </c>
      <c r="O22">
        <v>1</v>
      </c>
      <c r="P22">
        <v>0</v>
      </c>
      <c r="Q22">
        <v>0</v>
      </c>
      <c r="R22">
        <v>0</v>
      </c>
      <c r="S22" s="34">
        <f t="shared" si="3"/>
        <v>215.36999999999995</v>
      </c>
      <c r="T22" s="2"/>
      <c r="U22" s="33"/>
    </row>
    <row r="23" spans="1:21" s="38" customFormat="1" ht="50" customHeight="1" x14ac:dyDescent="0.2">
      <c r="A23" t="s">
        <v>14</v>
      </c>
      <c r="B23" s="33" t="s">
        <v>17</v>
      </c>
      <c r="C23" s="5" t="s">
        <v>57</v>
      </c>
      <c r="D23" s="5" t="s">
        <v>87</v>
      </c>
      <c r="E23" s="5" t="s">
        <v>116</v>
      </c>
      <c r="F23" s="5" t="s">
        <v>62</v>
      </c>
      <c r="G23">
        <v>0</v>
      </c>
      <c r="H23">
        <v>1</v>
      </c>
      <c r="I23">
        <v>3.4</v>
      </c>
      <c r="J23">
        <v>0</v>
      </c>
      <c r="K23">
        <v>4</v>
      </c>
      <c r="L23">
        <v>18.8</v>
      </c>
      <c r="M23">
        <v>2</v>
      </c>
      <c r="N23">
        <v>1</v>
      </c>
      <c r="O23">
        <v>0</v>
      </c>
      <c r="P23">
        <v>0</v>
      </c>
      <c r="Q23">
        <v>0</v>
      </c>
      <c r="R23">
        <v>0</v>
      </c>
      <c r="S23" s="34">
        <f t="shared" si="3"/>
        <v>30.200000000000003</v>
      </c>
      <c r="T23" s="2"/>
      <c r="U23" s="33"/>
    </row>
    <row r="24" spans="1:21" s="38" customFormat="1" ht="50" customHeight="1" x14ac:dyDescent="0.2">
      <c r="A24" t="s">
        <v>14</v>
      </c>
      <c r="B24" s="33" t="s">
        <v>17</v>
      </c>
      <c r="C24" s="5"/>
      <c r="D24" s="5" t="s">
        <v>145</v>
      </c>
      <c r="E24" s="5" t="s">
        <v>156</v>
      </c>
      <c r="F24" s="32" t="s">
        <v>46</v>
      </c>
      <c r="G24">
        <v>0.6</v>
      </c>
      <c r="H24">
        <v>1</v>
      </c>
      <c r="I24">
        <v>0</v>
      </c>
      <c r="J24">
        <v>0</v>
      </c>
      <c r="K24">
        <v>3.15</v>
      </c>
      <c r="L24">
        <v>0</v>
      </c>
      <c r="M24">
        <v>1</v>
      </c>
      <c r="N24">
        <v>0</v>
      </c>
      <c r="O24">
        <v>1</v>
      </c>
      <c r="P24">
        <v>0</v>
      </c>
      <c r="Q24">
        <v>0</v>
      </c>
      <c r="R24">
        <v>0</v>
      </c>
      <c r="S24" s="34">
        <f t="shared" si="3"/>
        <v>6.75</v>
      </c>
      <c r="T24" s="2"/>
      <c r="U24" s="33"/>
    </row>
    <row r="25" spans="1:21" ht="50" customHeight="1" x14ac:dyDescent="0.2">
      <c r="A25" t="s">
        <v>14</v>
      </c>
      <c r="B25" s="33" t="s">
        <v>17</v>
      </c>
      <c r="C25" s="32" t="s">
        <v>58</v>
      </c>
      <c r="D25" s="5" t="s">
        <v>61</v>
      </c>
      <c r="E25" s="32" t="s">
        <v>46</v>
      </c>
      <c r="F25" s="32" t="s">
        <v>46</v>
      </c>
      <c r="G25">
        <v>29.69</v>
      </c>
      <c r="H25">
        <v>15.93</v>
      </c>
      <c r="I25">
        <v>41.6</v>
      </c>
      <c r="J25">
        <v>0</v>
      </c>
      <c r="K25">
        <v>83.79</v>
      </c>
      <c r="L25">
        <v>72.36</v>
      </c>
      <c r="M25">
        <v>30.42</v>
      </c>
      <c r="N25">
        <v>11.23</v>
      </c>
      <c r="O25">
        <v>2</v>
      </c>
      <c r="P25">
        <v>1</v>
      </c>
      <c r="Q25">
        <v>0</v>
      </c>
      <c r="R25">
        <v>0</v>
      </c>
      <c r="S25" s="34">
        <f t="shared" si="3"/>
        <v>288.02000000000004</v>
      </c>
      <c r="U25" s="33"/>
    </row>
    <row r="26" spans="1:21" ht="50" customHeight="1" x14ac:dyDescent="0.2">
      <c r="A26" s="32" t="s">
        <v>14</v>
      </c>
      <c r="B26" s="33" t="s">
        <v>17</v>
      </c>
      <c r="C26" s="32" t="s">
        <v>58</v>
      </c>
      <c r="D26" s="32" t="s">
        <v>75</v>
      </c>
      <c r="E26" s="32" t="s">
        <v>46</v>
      </c>
      <c r="F26" s="32" t="s">
        <v>46</v>
      </c>
      <c r="G26" s="33">
        <v>0</v>
      </c>
      <c r="H26" s="33">
        <v>10.95</v>
      </c>
      <c r="I26" s="33">
        <v>0</v>
      </c>
      <c r="J26" s="33">
        <v>35.4</v>
      </c>
      <c r="K26" s="33">
        <v>109.09</v>
      </c>
      <c r="L26" s="33">
        <v>85.29</v>
      </c>
      <c r="M26" s="33">
        <v>17.61</v>
      </c>
      <c r="N26" s="33">
        <v>8.7200000000000006</v>
      </c>
      <c r="O26" s="33">
        <v>2</v>
      </c>
      <c r="P26" s="33">
        <v>0</v>
      </c>
      <c r="Q26" s="33">
        <v>1</v>
      </c>
      <c r="R26" s="33">
        <v>0</v>
      </c>
      <c r="S26" s="34">
        <f t="shared" si="3"/>
        <v>270.06000000000006</v>
      </c>
      <c r="T26" s="2">
        <v>305.83999999999997</v>
      </c>
      <c r="U26" s="33"/>
    </row>
    <row r="27" spans="1:21" ht="50" customHeight="1" x14ac:dyDescent="0.2">
      <c r="A27" s="32" t="s">
        <v>14</v>
      </c>
      <c r="B27" s="33" t="s">
        <v>17</v>
      </c>
      <c r="C27" s="32" t="s">
        <v>58</v>
      </c>
      <c r="D27" s="32" t="s">
        <v>40</v>
      </c>
      <c r="E27" s="32" t="s">
        <v>46</v>
      </c>
      <c r="F27" s="32" t="s">
        <v>46</v>
      </c>
      <c r="G27" s="33">
        <v>0</v>
      </c>
      <c r="H27" s="33">
        <v>6.63</v>
      </c>
      <c r="I27" s="33">
        <v>29.74</v>
      </c>
      <c r="J27" s="33">
        <v>0</v>
      </c>
      <c r="K27" s="33">
        <v>73.650000000000006</v>
      </c>
      <c r="L27" s="33">
        <v>45.13</v>
      </c>
      <c r="M27" s="33">
        <v>8.48</v>
      </c>
      <c r="N27" s="33">
        <v>1.85</v>
      </c>
      <c r="O27" s="33">
        <v>0</v>
      </c>
      <c r="P27" s="33">
        <v>0</v>
      </c>
      <c r="Q27" s="33">
        <v>0</v>
      </c>
      <c r="R27" s="33">
        <v>0</v>
      </c>
      <c r="S27" s="34">
        <f t="shared" si="3"/>
        <v>165.48</v>
      </c>
      <c r="T27" s="2">
        <v>171.06</v>
      </c>
      <c r="U27" s="33"/>
    </row>
    <row r="28" spans="1:21" ht="50" customHeight="1" x14ac:dyDescent="0.2">
      <c r="A28" t="s">
        <v>14</v>
      </c>
      <c r="B28" s="33" t="s">
        <v>17</v>
      </c>
      <c r="C28" s="32" t="s">
        <v>58</v>
      </c>
      <c r="D28" s="5" t="s">
        <v>41</v>
      </c>
      <c r="E28" s="32" t="s">
        <v>46</v>
      </c>
      <c r="F28" s="5" t="s">
        <v>137</v>
      </c>
      <c r="G28">
        <v>0</v>
      </c>
      <c r="H28">
        <v>1</v>
      </c>
      <c r="I28">
        <v>38.869999999999997</v>
      </c>
      <c r="J28">
        <v>0</v>
      </c>
      <c r="K28">
        <v>61.97</v>
      </c>
      <c r="L28">
        <v>24.56</v>
      </c>
      <c r="M28">
        <v>6.91</v>
      </c>
      <c r="N28">
        <v>0</v>
      </c>
      <c r="O28">
        <v>1</v>
      </c>
      <c r="P28">
        <v>0</v>
      </c>
      <c r="Q28">
        <v>0</v>
      </c>
      <c r="R28">
        <v>0</v>
      </c>
      <c r="S28" s="34">
        <f t="shared" si="3"/>
        <v>134.31</v>
      </c>
      <c r="U28" s="33"/>
    </row>
    <row r="29" spans="1:21" ht="50" customHeight="1" x14ac:dyDescent="0.2">
      <c r="A29" t="s">
        <v>14</v>
      </c>
      <c r="B29" s="33" t="s">
        <v>17</v>
      </c>
      <c r="C29" s="32" t="s">
        <v>58</v>
      </c>
      <c r="D29" s="5" t="s">
        <v>146</v>
      </c>
      <c r="E29" s="32" t="s">
        <v>46</v>
      </c>
      <c r="F29" s="32" t="s">
        <v>46</v>
      </c>
      <c r="G29">
        <v>0</v>
      </c>
      <c r="H29">
        <v>13.54</v>
      </c>
      <c r="I29">
        <v>89.52</v>
      </c>
      <c r="J29">
        <v>0</v>
      </c>
      <c r="K29">
        <v>130.77000000000001</v>
      </c>
      <c r="L29">
        <v>84.46</v>
      </c>
      <c r="M29">
        <v>15.45</v>
      </c>
      <c r="N29">
        <v>2.85</v>
      </c>
      <c r="O29">
        <v>3.5</v>
      </c>
      <c r="P29">
        <v>0</v>
      </c>
      <c r="Q29">
        <v>0</v>
      </c>
      <c r="R29">
        <v>0</v>
      </c>
      <c r="S29" s="34">
        <f t="shared" si="3"/>
        <v>340.09000000000003</v>
      </c>
      <c r="U29" s="33"/>
    </row>
    <row r="30" spans="1:21" ht="50" customHeight="1" x14ac:dyDescent="0.2">
      <c r="A30" t="s">
        <v>14</v>
      </c>
      <c r="B30" s="33" t="s">
        <v>17</v>
      </c>
      <c r="D30" s="5" t="s">
        <v>147</v>
      </c>
      <c r="E30" s="32" t="s">
        <v>46</v>
      </c>
      <c r="F30" s="32" t="s">
        <v>46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0.5</v>
      </c>
      <c r="Q30">
        <v>0</v>
      </c>
      <c r="R30">
        <v>0</v>
      </c>
      <c r="S30" s="34">
        <f t="shared" si="3"/>
        <v>0.5</v>
      </c>
      <c r="U30" s="33"/>
    </row>
    <row r="31" spans="1:21" ht="50" customHeight="1" x14ac:dyDescent="0.2">
      <c r="A31" t="s">
        <v>14</v>
      </c>
      <c r="B31" s="33" t="s">
        <v>17</v>
      </c>
      <c r="C31" s="32" t="s">
        <v>58</v>
      </c>
      <c r="D31" s="5" t="s">
        <v>88</v>
      </c>
      <c r="E31" s="32" t="s">
        <v>46</v>
      </c>
      <c r="F31" s="5" t="s">
        <v>125</v>
      </c>
      <c r="G31">
        <v>2</v>
      </c>
      <c r="H31">
        <v>9.8000000000000007</v>
      </c>
      <c r="I31">
        <v>2</v>
      </c>
      <c r="J31">
        <v>16</v>
      </c>
      <c r="K31">
        <v>32.74</v>
      </c>
      <c r="L31">
        <v>28.75</v>
      </c>
      <c r="M31">
        <v>2</v>
      </c>
      <c r="N31">
        <v>0</v>
      </c>
      <c r="O31">
        <v>0</v>
      </c>
      <c r="P31">
        <v>0</v>
      </c>
      <c r="Q31">
        <v>0</v>
      </c>
      <c r="R31">
        <v>0</v>
      </c>
      <c r="S31" s="34">
        <f t="shared" si="3"/>
        <v>93.29</v>
      </c>
      <c r="U31" s="33"/>
    </row>
    <row r="32" spans="1:21" ht="50" customHeight="1" x14ac:dyDescent="0.2">
      <c r="A32" t="s">
        <v>14</v>
      </c>
      <c r="B32" s="33" t="s">
        <v>17</v>
      </c>
      <c r="C32" s="32" t="s">
        <v>58</v>
      </c>
      <c r="D32" s="5" t="s">
        <v>89</v>
      </c>
      <c r="E32" s="32" t="s">
        <v>46</v>
      </c>
      <c r="F32" s="5" t="s">
        <v>126</v>
      </c>
      <c r="G32">
        <v>0</v>
      </c>
      <c r="H32">
        <v>7.19</v>
      </c>
      <c r="I32">
        <v>52.5</v>
      </c>
      <c r="J32">
        <v>0</v>
      </c>
      <c r="K32">
        <v>111.97</v>
      </c>
      <c r="L32">
        <v>61.97</v>
      </c>
      <c r="M32">
        <v>3.97</v>
      </c>
      <c r="N32">
        <v>1</v>
      </c>
      <c r="O32">
        <v>0</v>
      </c>
      <c r="P32">
        <v>0</v>
      </c>
      <c r="Q32">
        <v>0</v>
      </c>
      <c r="R32">
        <v>0</v>
      </c>
      <c r="S32" s="34">
        <f t="shared" si="3"/>
        <v>238.6</v>
      </c>
      <c r="U32" s="33"/>
    </row>
    <row r="33" spans="1:21" ht="50" customHeight="1" x14ac:dyDescent="0.2">
      <c r="A33" t="s">
        <v>14</v>
      </c>
      <c r="B33" s="33" t="s">
        <v>17</v>
      </c>
      <c r="C33" s="32" t="s">
        <v>58</v>
      </c>
      <c r="D33" s="5" t="s">
        <v>148</v>
      </c>
      <c r="E33" s="32" t="s">
        <v>46</v>
      </c>
      <c r="F33" s="5" t="s">
        <v>158</v>
      </c>
      <c r="G33">
        <v>0</v>
      </c>
      <c r="H33">
        <v>11.8</v>
      </c>
      <c r="I33">
        <v>36.6</v>
      </c>
      <c r="J33">
        <v>0</v>
      </c>
      <c r="K33">
        <v>76.599999999999994</v>
      </c>
      <c r="L33">
        <v>49.1</v>
      </c>
      <c r="M33">
        <v>8</v>
      </c>
      <c r="N33">
        <v>0.8</v>
      </c>
      <c r="O33">
        <v>1</v>
      </c>
      <c r="P33">
        <v>0</v>
      </c>
      <c r="Q33">
        <v>0</v>
      </c>
      <c r="R33">
        <v>0</v>
      </c>
      <c r="S33" s="34">
        <f t="shared" si="3"/>
        <v>183.9</v>
      </c>
      <c r="U33" s="33"/>
    </row>
    <row r="34" spans="1:21" ht="50" customHeight="1" x14ac:dyDescent="0.2">
      <c r="A34" t="s">
        <v>14</v>
      </c>
      <c r="B34" s="33" t="s">
        <v>17</v>
      </c>
      <c r="C34" s="32" t="s">
        <v>58</v>
      </c>
      <c r="D34" s="5" t="s">
        <v>90</v>
      </c>
      <c r="E34" s="32" t="s">
        <v>46</v>
      </c>
      <c r="F34" s="32" t="s">
        <v>46</v>
      </c>
      <c r="G34">
        <v>0</v>
      </c>
      <c r="H34">
        <v>2</v>
      </c>
      <c r="I34">
        <v>29</v>
      </c>
      <c r="J34">
        <v>0</v>
      </c>
      <c r="K34">
        <v>43.24</v>
      </c>
      <c r="L34">
        <v>18.309999999999999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  <c r="S34" s="34">
        <f t="shared" si="3"/>
        <v>94.550000000000011</v>
      </c>
      <c r="U34" s="33"/>
    </row>
    <row r="35" spans="1:21" ht="50" customHeight="1" x14ac:dyDescent="0.2">
      <c r="A35" t="s">
        <v>14</v>
      </c>
      <c r="B35" s="33" t="s">
        <v>17</v>
      </c>
      <c r="C35" s="32" t="s">
        <v>58</v>
      </c>
      <c r="D35" s="5" t="s">
        <v>91</v>
      </c>
      <c r="E35" s="5" t="s">
        <v>117</v>
      </c>
      <c r="F35" s="5" t="s">
        <v>48</v>
      </c>
      <c r="G35">
        <v>0</v>
      </c>
      <c r="H35">
        <v>0</v>
      </c>
      <c r="I35">
        <v>12</v>
      </c>
      <c r="J35">
        <v>0</v>
      </c>
      <c r="K35">
        <v>31.77</v>
      </c>
      <c r="L35">
        <v>20.190000000000001</v>
      </c>
      <c r="M35">
        <v>3.57</v>
      </c>
      <c r="N35">
        <v>1.4</v>
      </c>
      <c r="O35">
        <v>0</v>
      </c>
      <c r="P35">
        <v>0</v>
      </c>
      <c r="Q35">
        <v>0</v>
      </c>
      <c r="R35">
        <v>0</v>
      </c>
      <c r="S35" s="34">
        <f t="shared" si="3"/>
        <v>68.929999999999993</v>
      </c>
      <c r="U35" s="33"/>
    </row>
    <row r="36" spans="1:21" ht="50" customHeight="1" x14ac:dyDescent="0.2">
      <c r="A36" t="s">
        <v>14</v>
      </c>
      <c r="B36" s="33" t="s">
        <v>17</v>
      </c>
      <c r="C36" s="5" t="s">
        <v>134</v>
      </c>
      <c r="D36" s="5" t="s">
        <v>20</v>
      </c>
      <c r="E36" s="32" t="s">
        <v>46</v>
      </c>
      <c r="F36" s="5" t="s">
        <v>122</v>
      </c>
      <c r="G36">
        <v>3</v>
      </c>
      <c r="H36">
        <v>13.026669999999999</v>
      </c>
      <c r="I36">
        <v>63.666699999999999</v>
      </c>
      <c r="J36">
        <v>0</v>
      </c>
      <c r="K36">
        <v>88.421469999999999</v>
      </c>
      <c r="L36">
        <v>50.321359999999999</v>
      </c>
      <c r="M36">
        <v>19.12668</v>
      </c>
      <c r="N36">
        <v>1</v>
      </c>
      <c r="O36">
        <v>1</v>
      </c>
      <c r="P36">
        <v>0</v>
      </c>
      <c r="Q36">
        <v>0</v>
      </c>
      <c r="R36">
        <v>0</v>
      </c>
      <c r="S36" s="34">
        <f t="shared" si="3"/>
        <v>239.56288000000001</v>
      </c>
      <c r="U36" s="33"/>
    </row>
    <row r="37" spans="1:21" ht="50" customHeight="1" x14ac:dyDescent="0.2">
      <c r="A37" t="s">
        <v>14</v>
      </c>
      <c r="B37" s="33" t="s">
        <v>17</v>
      </c>
      <c r="C37" s="5" t="s">
        <v>57</v>
      </c>
      <c r="D37" s="5" t="s">
        <v>92</v>
      </c>
      <c r="E37" s="32" t="s">
        <v>46</v>
      </c>
      <c r="F37" s="32" t="s">
        <v>46</v>
      </c>
      <c r="G37">
        <v>14.92</v>
      </c>
      <c r="H37">
        <v>2.4700000000000002</v>
      </c>
      <c r="I37">
        <v>17.329999999999998</v>
      </c>
      <c r="J37">
        <v>0</v>
      </c>
      <c r="K37">
        <v>24.7</v>
      </c>
      <c r="L37">
        <v>27.19</v>
      </c>
      <c r="M37">
        <v>5.64</v>
      </c>
      <c r="N37">
        <v>1</v>
      </c>
      <c r="O37">
        <v>0</v>
      </c>
      <c r="P37">
        <v>0</v>
      </c>
      <c r="Q37">
        <v>0</v>
      </c>
      <c r="R37">
        <v>0</v>
      </c>
      <c r="S37" s="34">
        <f t="shared" si="3"/>
        <v>93.25</v>
      </c>
      <c r="U37" s="33"/>
    </row>
    <row r="38" spans="1:21" ht="50" customHeight="1" x14ac:dyDescent="0.2">
      <c r="A38" t="s">
        <v>14</v>
      </c>
      <c r="B38" s="33" t="s">
        <v>17</v>
      </c>
      <c r="C38" s="32" t="s">
        <v>58</v>
      </c>
      <c r="D38" s="5" t="s">
        <v>93</v>
      </c>
      <c r="E38" s="32" t="s">
        <v>46</v>
      </c>
      <c r="F38" s="5" t="s">
        <v>127</v>
      </c>
      <c r="G38">
        <v>2</v>
      </c>
      <c r="H38">
        <v>2</v>
      </c>
      <c r="I38">
        <v>13.8</v>
      </c>
      <c r="J38">
        <v>0</v>
      </c>
      <c r="K38">
        <v>41</v>
      </c>
      <c r="L38">
        <v>24.8</v>
      </c>
      <c r="M38">
        <v>2.64</v>
      </c>
      <c r="N38">
        <v>1</v>
      </c>
      <c r="O38">
        <v>0</v>
      </c>
      <c r="P38">
        <v>0</v>
      </c>
      <c r="Q38">
        <v>0</v>
      </c>
      <c r="R38">
        <v>0</v>
      </c>
      <c r="S38" s="34">
        <f t="shared" si="3"/>
        <v>87.24</v>
      </c>
      <c r="U38" s="33"/>
    </row>
    <row r="39" spans="1:21" ht="50" customHeight="1" x14ac:dyDescent="0.2">
      <c r="A39" t="s">
        <v>14</v>
      </c>
      <c r="B39" s="33" t="s">
        <v>17</v>
      </c>
      <c r="C39" s="32" t="s">
        <v>58</v>
      </c>
      <c r="D39" s="5" t="s">
        <v>94</v>
      </c>
      <c r="E39" s="32" t="s">
        <v>46</v>
      </c>
      <c r="F39" s="5" t="s">
        <v>128</v>
      </c>
      <c r="G39">
        <v>0</v>
      </c>
      <c r="H39">
        <v>5</v>
      </c>
      <c r="I39">
        <v>18.46</v>
      </c>
      <c r="J39">
        <v>0</v>
      </c>
      <c r="K39">
        <v>56.49</v>
      </c>
      <c r="L39">
        <v>34.950000000000003</v>
      </c>
      <c r="M39">
        <v>3</v>
      </c>
      <c r="N39">
        <v>1</v>
      </c>
      <c r="O39">
        <v>0</v>
      </c>
      <c r="P39">
        <v>0</v>
      </c>
      <c r="Q39">
        <v>0</v>
      </c>
      <c r="R39">
        <v>0</v>
      </c>
      <c r="S39" s="34">
        <f t="shared" si="3"/>
        <v>118.9</v>
      </c>
      <c r="U39" s="33"/>
    </row>
    <row r="40" spans="1:21" ht="50" customHeight="1" x14ac:dyDescent="0.2">
      <c r="A40" t="s">
        <v>14</v>
      </c>
      <c r="B40" s="33" t="s">
        <v>17</v>
      </c>
      <c r="C40" s="5" t="s">
        <v>95</v>
      </c>
      <c r="D40" s="5" t="s">
        <v>63</v>
      </c>
      <c r="E40" s="32" t="s">
        <v>46</v>
      </c>
      <c r="F40" s="5" t="s">
        <v>50</v>
      </c>
      <c r="G40">
        <v>0</v>
      </c>
      <c r="H40">
        <v>2.2000000000000002</v>
      </c>
      <c r="I40">
        <v>34.17</v>
      </c>
      <c r="J40">
        <v>0</v>
      </c>
      <c r="K40">
        <v>52.5</v>
      </c>
      <c r="L40">
        <v>60.97</v>
      </c>
      <c r="M40">
        <v>12.9</v>
      </c>
      <c r="N40">
        <v>4.9000000000000004</v>
      </c>
      <c r="O40">
        <v>3.21</v>
      </c>
      <c r="P40">
        <v>0</v>
      </c>
      <c r="Q40">
        <v>0</v>
      </c>
      <c r="R40">
        <v>0</v>
      </c>
      <c r="S40" s="34">
        <f t="shared" si="3"/>
        <v>170.85000000000002</v>
      </c>
      <c r="U40" s="33"/>
    </row>
    <row r="41" spans="1:21" ht="50" customHeight="1" x14ac:dyDescent="0.2">
      <c r="A41" s="33" t="s">
        <v>14</v>
      </c>
      <c r="B41" s="33" t="s">
        <v>17</v>
      </c>
      <c r="C41" s="32" t="s">
        <v>58</v>
      </c>
      <c r="D41" s="32" t="s">
        <v>76</v>
      </c>
      <c r="E41" s="32" t="s">
        <v>46</v>
      </c>
      <c r="F41" s="32" t="s">
        <v>46</v>
      </c>
      <c r="G41" s="33">
        <v>2</v>
      </c>
      <c r="H41" s="33">
        <v>5.65</v>
      </c>
      <c r="I41" s="33">
        <v>19.559999999999999</v>
      </c>
      <c r="J41" s="33">
        <v>0</v>
      </c>
      <c r="K41" s="33">
        <v>46.84</v>
      </c>
      <c r="L41" s="33">
        <v>39.53</v>
      </c>
      <c r="M41" s="33">
        <v>6</v>
      </c>
      <c r="N41" s="33">
        <v>3</v>
      </c>
      <c r="O41" s="33">
        <v>1</v>
      </c>
      <c r="P41" s="33">
        <v>0</v>
      </c>
      <c r="Q41" s="33">
        <v>0</v>
      </c>
      <c r="R41" s="33">
        <v>0</v>
      </c>
      <c r="S41" s="34">
        <f t="shared" si="3"/>
        <v>123.58000000000001</v>
      </c>
      <c r="T41" s="2">
        <v>114.78</v>
      </c>
      <c r="U41" s="33"/>
    </row>
    <row r="42" spans="1:21" ht="50" customHeight="1" x14ac:dyDescent="0.2">
      <c r="A42" t="s">
        <v>14</v>
      </c>
      <c r="B42" s="33" t="s">
        <v>17</v>
      </c>
      <c r="C42" s="32" t="s">
        <v>58</v>
      </c>
      <c r="D42" s="5" t="s">
        <v>64</v>
      </c>
      <c r="E42" s="32" t="s">
        <v>46</v>
      </c>
      <c r="F42" s="5" t="s">
        <v>159</v>
      </c>
      <c r="G42">
        <v>0</v>
      </c>
      <c r="H42">
        <v>0</v>
      </c>
      <c r="I42">
        <v>26.2</v>
      </c>
      <c r="J42">
        <v>0</v>
      </c>
      <c r="K42">
        <v>22.43</v>
      </c>
      <c r="L42">
        <v>28.06</v>
      </c>
      <c r="M42">
        <v>1</v>
      </c>
      <c r="N42">
        <v>2</v>
      </c>
      <c r="O42">
        <v>0</v>
      </c>
      <c r="P42">
        <v>0</v>
      </c>
      <c r="Q42">
        <v>0</v>
      </c>
      <c r="R42">
        <v>0</v>
      </c>
      <c r="S42" s="34">
        <f t="shared" si="3"/>
        <v>79.69</v>
      </c>
      <c r="U42" s="33"/>
    </row>
    <row r="43" spans="1:21" ht="50" customHeight="1" x14ac:dyDescent="0.2">
      <c r="A43" t="s">
        <v>14</v>
      </c>
      <c r="B43" s="33" t="s">
        <v>17</v>
      </c>
      <c r="C43" s="5" t="s">
        <v>57</v>
      </c>
      <c r="D43" s="5" t="s">
        <v>96</v>
      </c>
      <c r="E43" s="5" t="s">
        <v>118</v>
      </c>
      <c r="F43" s="5" t="s">
        <v>129</v>
      </c>
      <c r="G43">
        <v>2</v>
      </c>
      <c r="H43">
        <v>1</v>
      </c>
      <c r="I43">
        <v>0</v>
      </c>
      <c r="J43">
        <v>1</v>
      </c>
      <c r="K43">
        <v>2.4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34">
        <f t="shared" si="3"/>
        <v>7.4</v>
      </c>
      <c r="U43" s="33"/>
    </row>
    <row r="44" spans="1:21" ht="50" customHeight="1" x14ac:dyDescent="0.2">
      <c r="A44" t="s">
        <v>14</v>
      </c>
      <c r="B44" s="33" t="s">
        <v>17</v>
      </c>
      <c r="C44" s="5" t="s">
        <v>57</v>
      </c>
      <c r="D44" s="5" t="s">
        <v>65</v>
      </c>
      <c r="E44" s="32" t="s">
        <v>46</v>
      </c>
      <c r="F44" s="5" t="s">
        <v>68</v>
      </c>
      <c r="G44">
        <v>1</v>
      </c>
      <c r="H44">
        <v>0</v>
      </c>
      <c r="I44">
        <v>0</v>
      </c>
      <c r="J44">
        <v>0</v>
      </c>
      <c r="K44">
        <v>37.6</v>
      </c>
      <c r="L44">
        <v>9.1</v>
      </c>
      <c r="M44">
        <v>2.6</v>
      </c>
      <c r="N44">
        <v>1</v>
      </c>
      <c r="O44">
        <v>0</v>
      </c>
      <c r="P44">
        <v>0</v>
      </c>
      <c r="Q44">
        <v>0</v>
      </c>
      <c r="R44">
        <v>0</v>
      </c>
      <c r="S44" s="34">
        <f t="shared" si="3"/>
        <v>51.300000000000004</v>
      </c>
      <c r="U44" s="33"/>
    </row>
    <row r="45" spans="1:21" ht="50" customHeight="1" x14ac:dyDescent="0.2">
      <c r="A45" t="s">
        <v>14</v>
      </c>
      <c r="B45" s="33" t="s">
        <v>17</v>
      </c>
      <c r="C45" s="32" t="s">
        <v>58</v>
      </c>
      <c r="D45" s="5" t="s">
        <v>97</v>
      </c>
      <c r="E45" s="32" t="s">
        <v>46</v>
      </c>
      <c r="F45" s="32" t="s">
        <v>46</v>
      </c>
      <c r="G45">
        <v>0</v>
      </c>
      <c r="H45">
        <v>10.64</v>
      </c>
      <c r="I45">
        <v>37.130000000000003</v>
      </c>
      <c r="J45">
        <v>0</v>
      </c>
      <c r="K45">
        <v>76.59</v>
      </c>
      <c r="L45">
        <v>52.17</v>
      </c>
      <c r="M45">
        <v>2</v>
      </c>
      <c r="N45">
        <v>4.5999999999999996</v>
      </c>
      <c r="O45">
        <v>0.5</v>
      </c>
      <c r="P45">
        <v>0</v>
      </c>
      <c r="Q45">
        <v>0</v>
      </c>
      <c r="R45">
        <v>0</v>
      </c>
      <c r="S45" s="34">
        <f t="shared" si="3"/>
        <v>183.63000000000002</v>
      </c>
      <c r="U45" s="33"/>
    </row>
    <row r="46" spans="1:21" ht="50" customHeight="1" x14ac:dyDescent="0.2">
      <c r="A46" t="s">
        <v>14</v>
      </c>
      <c r="B46" s="33" t="s">
        <v>17</v>
      </c>
      <c r="D46" s="5" t="s">
        <v>149</v>
      </c>
      <c r="E46" s="32" t="s">
        <v>46</v>
      </c>
      <c r="F46" s="5" t="s">
        <v>160</v>
      </c>
      <c r="G46">
        <v>6.5</v>
      </c>
      <c r="H46">
        <v>1</v>
      </c>
      <c r="I46">
        <v>8</v>
      </c>
      <c r="J46">
        <v>0</v>
      </c>
      <c r="K46">
        <v>13.65</v>
      </c>
      <c r="L46">
        <v>18.29</v>
      </c>
      <c r="M46">
        <v>2</v>
      </c>
      <c r="N46">
        <v>1</v>
      </c>
      <c r="O46">
        <v>0</v>
      </c>
      <c r="P46">
        <v>0</v>
      </c>
      <c r="Q46">
        <v>0</v>
      </c>
      <c r="R46">
        <v>0</v>
      </c>
      <c r="S46" s="34">
        <f t="shared" ref="S46:S77" si="4">SUM(G46:R46)</f>
        <v>50.44</v>
      </c>
      <c r="U46" s="33"/>
    </row>
    <row r="47" spans="1:21" ht="50" customHeight="1" x14ac:dyDescent="0.2">
      <c r="A47" s="33" t="s">
        <v>14</v>
      </c>
      <c r="B47" s="33" t="s">
        <v>17</v>
      </c>
      <c r="C47" s="32" t="s">
        <v>58</v>
      </c>
      <c r="D47" s="32" t="s">
        <v>42</v>
      </c>
      <c r="E47" s="32" t="s">
        <v>46</v>
      </c>
      <c r="F47" s="32" t="s">
        <v>46</v>
      </c>
      <c r="G47" s="33">
        <v>0</v>
      </c>
      <c r="H47" s="33">
        <v>0</v>
      </c>
      <c r="I47" s="33">
        <v>0</v>
      </c>
      <c r="J47" s="33">
        <v>0</v>
      </c>
      <c r="K47" s="33">
        <v>48.4</v>
      </c>
      <c r="L47" s="33">
        <v>60.38</v>
      </c>
      <c r="M47" s="33">
        <v>13.4</v>
      </c>
      <c r="N47" s="33">
        <v>4</v>
      </c>
      <c r="O47" s="33">
        <v>3.71</v>
      </c>
      <c r="P47" s="33">
        <v>1</v>
      </c>
      <c r="Q47" s="33">
        <v>0</v>
      </c>
      <c r="R47" s="33">
        <v>0</v>
      </c>
      <c r="S47" s="34">
        <f t="shared" si="4"/>
        <v>130.89000000000001</v>
      </c>
      <c r="U47" s="33"/>
    </row>
    <row r="48" spans="1:21" ht="50" customHeight="1" x14ac:dyDescent="0.2">
      <c r="A48" s="33" t="s">
        <v>14</v>
      </c>
      <c r="B48" s="33" t="s">
        <v>17</v>
      </c>
      <c r="C48" s="32" t="s">
        <v>57</v>
      </c>
      <c r="D48" s="32" t="s">
        <v>66</v>
      </c>
      <c r="E48" s="32" t="s">
        <v>46</v>
      </c>
      <c r="F48" s="32" t="s">
        <v>49</v>
      </c>
      <c r="G48" s="33">
        <v>0</v>
      </c>
      <c r="H48" s="33">
        <v>2</v>
      </c>
      <c r="I48" s="33">
        <v>12</v>
      </c>
      <c r="J48" s="33">
        <v>0</v>
      </c>
      <c r="K48" s="33">
        <v>22</v>
      </c>
      <c r="L48" s="33">
        <v>18</v>
      </c>
      <c r="M48" s="33">
        <v>2</v>
      </c>
      <c r="N48" s="33">
        <v>1</v>
      </c>
      <c r="O48" s="33">
        <v>0</v>
      </c>
      <c r="P48" s="33">
        <v>0</v>
      </c>
      <c r="Q48" s="33">
        <v>0</v>
      </c>
      <c r="R48" s="33">
        <v>0</v>
      </c>
      <c r="S48" s="34">
        <f t="shared" si="4"/>
        <v>57</v>
      </c>
      <c r="T48" s="2">
        <v>59.58</v>
      </c>
      <c r="U48" s="33"/>
    </row>
    <row r="49" spans="1:21" ht="50" customHeight="1" x14ac:dyDescent="0.2">
      <c r="A49" t="s">
        <v>14</v>
      </c>
      <c r="B49" s="33" t="s">
        <v>17</v>
      </c>
      <c r="C49" s="32" t="s">
        <v>58</v>
      </c>
      <c r="D49" s="5" t="s">
        <v>98</v>
      </c>
      <c r="E49" s="5" t="s">
        <v>119</v>
      </c>
      <c r="F49" s="5" t="s">
        <v>130</v>
      </c>
      <c r="G49">
        <v>0</v>
      </c>
      <c r="H49">
        <v>2</v>
      </c>
      <c r="I49">
        <v>35.6</v>
      </c>
      <c r="J49">
        <v>0</v>
      </c>
      <c r="K49">
        <v>51.58</v>
      </c>
      <c r="L49">
        <v>89.2</v>
      </c>
      <c r="M49">
        <v>16.2</v>
      </c>
      <c r="N49">
        <v>3</v>
      </c>
      <c r="O49">
        <v>2.6</v>
      </c>
      <c r="P49">
        <v>0</v>
      </c>
      <c r="Q49">
        <v>0</v>
      </c>
      <c r="R49">
        <v>0</v>
      </c>
      <c r="S49" s="34">
        <f t="shared" si="4"/>
        <v>200.17999999999998</v>
      </c>
      <c r="U49" s="33"/>
    </row>
    <row r="50" spans="1:21" ht="50" customHeight="1" x14ac:dyDescent="0.2">
      <c r="A50" t="s">
        <v>14</v>
      </c>
      <c r="B50" s="33" t="s">
        <v>17</v>
      </c>
      <c r="C50" s="32" t="s">
        <v>58</v>
      </c>
      <c r="D50" s="5" t="s">
        <v>150</v>
      </c>
      <c r="E50" s="32" t="s">
        <v>46</v>
      </c>
      <c r="F50" s="5" t="s">
        <v>50</v>
      </c>
      <c r="G50">
        <v>31.5</v>
      </c>
      <c r="H50">
        <v>11.55</v>
      </c>
      <c r="I50">
        <v>41.3</v>
      </c>
      <c r="J50">
        <v>3.26</v>
      </c>
      <c r="K50">
        <v>106.37</v>
      </c>
      <c r="L50">
        <v>56.71</v>
      </c>
      <c r="M50">
        <v>10</v>
      </c>
      <c r="N50">
        <v>4</v>
      </c>
      <c r="O50">
        <v>0</v>
      </c>
      <c r="P50">
        <v>0</v>
      </c>
      <c r="Q50">
        <v>0</v>
      </c>
      <c r="R50">
        <v>0</v>
      </c>
      <c r="S50" s="34">
        <f t="shared" si="4"/>
        <v>264.69000000000005</v>
      </c>
      <c r="U50" s="33"/>
    </row>
    <row r="51" spans="1:21" ht="50" customHeight="1" x14ac:dyDescent="0.2">
      <c r="A51" t="s">
        <v>14</v>
      </c>
      <c r="B51" s="33" t="s">
        <v>17</v>
      </c>
      <c r="C51" s="5" t="s">
        <v>136</v>
      </c>
      <c r="D51" s="5" t="s">
        <v>99</v>
      </c>
      <c r="E51" s="32" t="s">
        <v>46</v>
      </c>
      <c r="F51" s="5" t="s">
        <v>161</v>
      </c>
      <c r="G51">
        <v>0</v>
      </c>
      <c r="H51">
        <v>3.6</v>
      </c>
      <c r="I51">
        <v>52</v>
      </c>
      <c r="J51">
        <v>4</v>
      </c>
      <c r="K51">
        <v>59.7</v>
      </c>
      <c r="L51">
        <v>43.2</v>
      </c>
      <c r="M51">
        <v>8.6</v>
      </c>
      <c r="N51">
        <v>2</v>
      </c>
      <c r="O51">
        <v>1</v>
      </c>
      <c r="P51">
        <v>0</v>
      </c>
      <c r="Q51">
        <v>0</v>
      </c>
      <c r="R51">
        <v>0</v>
      </c>
      <c r="S51" s="34">
        <f t="shared" si="4"/>
        <v>174.1</v>
      </c>
      <c r="U51" s="33"/>
    </row>
    <row r="52" spans="1:21" ht="50" customHeight="1" x14ac:dyDescent="0.2">
      <c r="A52" t="s">
        <v>14</v>
      </c>
      <c r="B52" s="33" t="s">
        <v>17</v>
      </c>
      <c r="C52" s="32" t="s">
        <v>58</v>
      </c>
      <c r="D52" s="5" t="s">
        <v>100</v>
      </c>
      <c r="E52" s="32" t="s">
        <v>46</v>
      </c>
      <c r="F52" s="32" t="s">
        <v>46</v>
      </c>
      <c r="G52">
        <v>9.08</v>
      </c>
      <c r="H52">
        <v>0.03</v>
      </c>
      <c r="I52">
        <v>37.93</v>
      </c>
      <c r="J52">
        <v>0</v>
      </c>
      <c r="K52">
        <v>75.05</v>
      </c>
      <c r="L52">
        <v>30.73</v>
      </c>
      <c r="M52">
        <v>5</v>
      </c>
      <c r="N52">
        <v>0</v>
      </c>
      <c r="O52">
        <v>2.8</v>
      </c>
      <c r="P52">
        <v>1</v>
      </c>
      <c r="Q52">
        <v>0</v>
      </c>
      <c r="R52">
        <v>0</v>
      </c>
      <c r="S52" s="34">
        <f t="shared" si="4"/>
        <v>161.62</v>
      </c>
      <c r="U52" s="33"/>
    </row>
    <row r="53" spans="1:21" ht="50" customHeight="1" x14ac:dyDescent="0.2">
      <c r="A53" t="s">
        <v>14</v>
      </c>
      <c r="B53" s="33" t="s">
        <v>17</v>
      </c>
      <c r="C53" s="32" t="s">
        <v>58</v>
      </c>
      <c r="D53" s="5" t="s">
        <v>101</v>
      </c>
      <c r="E53" s="32" t="s">
        <v>46</v>
      </c>
      <c r="F53" s="32" t="s">
        <v>46</v>
      </c>
      <c r="G53">
        <v>1.6</v>
      </c>
      <c r="H53">
        <v>6.88</v>
      </c>
      <c r="I53">
        <v>31.98</v>
      </c>
      <c r="J53">
        <v>0</v>
      </c>
      <c r="K53">
        <v>61.98</v>
      </c>
      <c r="L53">
        <v>41.91</v>
      </c>
      <c r="M53">
        <v>3.8</v>
      </c>
      <c r="N53">
        <v>1.77</v>
      </c>
      <c r="O53">
        <v>0</v>
      </c>
      <c r="P53">
        <v>0</v>
      </c>
      <c r="Q53">
        <v>0</v>
      </c>
      <c r="R53">
        <v>0</v>
      </c>
      <c r="S53" s="34">
        <f t="shared" si="4"/>
        <v>149.92000000000002</v>
      </c>
      <c r="U53" s="33"/>
    </row>
    <row r="54" spans="1:21" ht="50" customHeight="1" x14ac:dyDescent="0.2">
      <c r="A54" t="s">
        <v>14</v>
      </c>
      <c r="B54" s="33" t="s">
        <v>17</v>
      </c>
      <c r="C54" s="5" t="s">
        <v>57</v>
      </c>
      <c r="D54" s="5" t="s">
        <v>102</v>
      </c>
      <c r="E54" s="5" t="s">
        <v>120</v>
      </c>
      <c r="F54" s="5" t="s">
        <v>62</v>
      </c>
      <c r="G54">
        <v>0</v>
      </c>
      <c r="H54">
        <v>1.6</v>
      </c>
      <c r="I54">
        <v>0</v>
      </c>
      <c r="J54">
        <v>0</v>
      </c>
      <c r="K54">
        <v>8.2799999999999994</v>
      </c>
      <c r="L54">
        <v>2.6</v>
      </c>
      <c r="M54">
        <v>2</v>
      </c>
      <c r="N54">
        <v>0.63</v>
      </c>
      <c r="O54">
        <v>0</v>
      </c>
      <c r="P54">
        <v>0</v>
      </c>
      <c r="Q54">
        <v>0</v>
      </c>
      <c r="R54">
        <v>0</v>
      </c>
      <c r="S54" s="34">
        <f t="shared" si="4"/>
        <v>15.11</v>
      </c>
      <c r="U54" s="33"/>
    </row>
    <row r="55" spans="1:21" ht="50" customHeight="1" x14ac:dyDescent="0.2">
      <c r="A55" t="s">
        <v>14</v>
      </c>
      <c r="B55" s="33" t="s">
        <v>17</v>
      </c>
      <c r="C55" s="32" t="s">
        <v>58</v>
      </c>
      <c r="D55" s="5" t="s">
        <v>151</v>
      </c>
      <c r="E55" s="5" t="s">
        <v>157</v>
      </c>
      <c r="F55" s="5" t="s">
        <v>162</v>
      </c>
      <c r="G55">
        <v>20.43</v>
      </c>
      <c r="H55">
        <v>2.5</v>
      </c>
      <c r="I55">
        <v>13</v>
      </c>
      <c r="J55">
        <v>1</v>
      </c>
      <c r="K55">
        <v>51.35</v>
      </c>
      <c r="L55">
        <v>28.5</v>
      </c>
      <c r="M55">
        <v>5</v>
      </c>
      <c r="N55">
        <v>0</v>
      </c>
      <c r="O55">
        <v>0</v>
      </c>
      <c r="P55">
        <v>0</v>
      </c>
      <c r="Q55">
        <v>0</v>
      </c>
      <c r="R55">
        <v>0</v>
      </c>
      <c r="S55" s="34">
        <f t="shared" si="4"/>
        <v>121.78</v>
      </c>
      <c r="U55" s="33"/>
    </row>
    <row r="56" spans="1:21" ht="50" customHeight="1" x14ac:dyDescent="0.2">
      <c r="A56" t="s">
        <v>14</v>
      </c>
      <c r="B56" s="33" t="s">
        <v>17</v>
      </c>
      <c r="C56" s="5" t="s">
        <v>57</v>
      </c>
      <c r="D56" s="5" t="s">
        <v>43</v>
      </c>
      <c r="E56" s="32" t="s">
        <v>46</v>
      </c>
      <c r="F56" s="5" t="s">
        <v>131</v>
      </c>
      <c r="G56">
        <v>0</v>
      </c>
      <c r="H56">
        <v>4.72</v>
      </c>
      <c r="I56">
        <v>35</v>
      </c>
      <c r="J56">
        <v>0</v>
      </c>
      <c r="K56">
        <v>45.5</v>
      </c>
      <c r="L56">
        <v>25.7</v>
      </c>
      <c r="M56">
        <v>4</v>
      </c>
      <c r="N56">
        <v>1</v>
      </c>
      <c r="O56">
        <v>1</v>
      </c>
      <c r="P56">
        <v>0</v>
      </c>
      <c r="Q56">
        <v>0</v>
      </c>
      <c r="R56">
        <v>0</v>
      </c>
      <c r="S56" s="34">
        <f t="shared" si="4"/>
        <v>116.92</v>
      </c>
      <c r="U56" s="33"/>
    </row>
    <row r="57" spans="1:21" ht="50" customHeight="1" x14ac:dyDescent="0.2">
      <c r="A57" s="33" t="s">
        <v>14</v>
      </c>
      <c r="B57" s="33" t="s">
        <v>17</v>
      </c>
      <c r="C57" s="32" t="s">
        <v>135</v>
      </c>
      <c r="D57" s="32" t="s">
        <v>139</v>
      </c>
      <c r="E57" s="32" t="s">
        <v>46</v>
      </c>
      <c r="F57" s="32" t="s">
        <v>46</v>
      </c>
      <c r="G57" s="33">
        <v>0</v>
      </c>
      <c r="H57" s="33">
        <v>0</v>
      </c>
      <c r="I57" s="33">
        <v>19.829999999999998</v>
      </c>
      <c r="J57" s="33">
        <v>0</v>
      </c>
      <c r="K57" s="33">
        <v>53.54</v>
      </c>
      <c r="L57" s="33">
        <v>28.12</v>
      </c>
      <c r="M57" s="33">
        <v>10.050000000000001</v>
      </c>
      <c r="N57" s="33">
        <v>1</v>
      </c>
      <c r="O57" s="33">
        <v>0</v>
      </c>
      <c r="P57" s="33">
        <v>0</v>
      </c>
      <c r="Q57" s="33">
        <v>0</v>
      </c>
      <c r="R57" s="33">
        <v>0</v>
      </c>
      <c r="S57" s="34">
        <f t="shared" si="4"/>
        <v>112.54</v>
      </c>
      <c r="T57" s="2">
        <v>109.16</v>
      </c>
      <c r="U57" s="33"/>
    </row>
    <row r="58" spans="1:21" ht="50" customHeight="1" x14ac:dyDescent="0.2">
      <c r="A58" s="32" t="s">
        <v>14</v>
      </c>
      <c r="B58" s="33" t="s">
        <v>17</v>
      </c>
      <c r="C58" s="32" t="s">
        <v>58</v>
      </c>
      <c r="D58" s="32" t="s">
        <v>18</v>
      </c>
      <c r="E58" s="32" t="s">
        <v>46</v>
      </c>
      <c r="F58" s="32" t="s">
        <v>46</v>
      </c>
      <c r="G58" s="33">
        <v>0</v>
      </c>
      <c r="H58" s="33">
        <v>0</v>
      </c>
      <c r="I58" s="33">
        <v>18</v>
      </c>
      <c r="J58" s="33">
        <v>0</v>
      </c>
      <c r="K58" s="33">
        <v>11</v>
      </c>
      <c r="L58" s="33">
        <v>11</v>
      </c>
      <c r="M58" s="33">
        <v>1.8</v>
      </c>
      <c r="N58" s="33">
        <v>2.6</v>
      </c>
      <c r="O58" s="33">
        <v>1</v>
      </c>
      <c r="P58" s="33">
        <v>1</v>
      </c>
      <c r="Q58" s="33">
        <v>0</v>
      </c>
      <c r="R58" s="33">
        <v>0</v>
      </c>
      <c r="S58" s="34">
        <f t="shared" si="4"/>
        <v>46.4</v>
      </c>
      <c r="T58" s="2">
        <v>39.799999999999997</v>
      </c>
      <c r="U58" s="33"/>
    </row>
    <row r="59" spans="1:21" ht="50" customHeight="1" x14ac:dyDescent="0.2">
      <c r="A59" t="s">
        <v>14</v>
      </c>
      <c r="B59" s="33" t="s">
        <v>37</v>
      </c>
      <c r="C59" s="5" t="s">
        <v>57</v>
      </c>
      <c r="D59" s="5" t="s">
        <v>78</v>
      </c>
      <c r="E59" s="5" t="s">
        <v>110</v>
      </c>
      <c r="F59" s="32" t="s">
        <v>46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25</v>
      </c>
      <c r="S59" s="34">
        <f t="shared" si="4"/>
        <v>25</v>
      </c>
      <c r="T59" s="34"/>
      <c r="U59" s="33"/>
    </row>
    <row r="60" spans="1:21" ht="50" customHeight="1" x14ac:dyDescent="0.2">
      <c r="A60" t="s">
        <v>14</v>
      </c>
      <c r="B60" s="33" t="s">
        <v>37</v>
      </c>
      <c r="C60" s="5" t="s">
        <v>57</v>
      </c>
      <c r="D60" s="5" t="s">
        <v>173</v>
      </c>
      <c r="E60" s="32" t="s">
        <v>46</v>
      </c>
      <c r="F60" s="32" t="s">
        <v>46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 s="34">
        <f t="shared" si="4"/>
        <v>1</v>
      </c>
      <c r="T60" s="34"/>
      <c r="U60" s="33"/>
    </row>
    <row r="61" spans="1:21" ht="50" customHeight="1" x14ac:dyDescent="0.2">
      <c r="A61" t="s">
        <v>14</v>
      </c>
      <c r="B61" s="33" t="s">
        <v>37</v>
      </c>
      <c r="D61" s="5" t="s">
        <v>79</v>
      </c>
      <c r="E61" s="5" t="s">
        <v>111</v>
      </c>
      <c r="F61" s="5" t="s">
        <v>163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 s="34">
        <f t="shared" si="4"/>
        <v>2</v>
      </c>
      <c r="T61" s="34"/>
      <c r="U61" s="33"/>
    </row>
    <row r="62" spans="1:21" ht="50" customHeight="1" x14ac:dyDescent="0.2">
      <c r="A62" s="33" t="s">
        <v>14</v>
      </c>
      <c r="B62" s="33" t="s">
        <v>37</v>
      </c>
      <c r="C62" s="32" t="s">
        <v>57</v>
      </c>
      <c r="D62" s="32" t="s">
        <v>67</v>
      </c>
      <c r="E62" s="32" t="s">
        <v>46</v>
      </c>
      <c r="F62" s="32" t="s">
        <v>46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2</v>
      </c>
      <c r="N62" s="33">
        <v>0</v>
      </c>
      <c r="O62" s="33">
        <v>1</v>
      </c>
      <c r="P62" s="33">
        <v>0</v>
      </c>
      <c r="Q62" s="33">
        <v>0</v>
      </c>
      <c r="R62" s="33">
        <v>0</v>
      </c>
      <c r="S62" s="34">
        <f t="shared" si="4"/>
        <v>3</v>
      </c>
      <c r="T62" s="2">
        <v>3.5</v>
      </c>
      <c r="U62" s="33"/>
    </row>
    <row r="63" spans="1:21" ht="50" customHeight="1" x14ac:dyDescent="0.2">
      <c r="A63" t="s">
        <v>14</v>
      </c>
      <c r="B63" s="33" t="s">
        <v>37</v>
      </c>
      <c r="D63" s="5" t="s">
        <v>141</v>
      </c>
      <c r="E63" s="5" t="s">
        <v>154</v>
      </c>
      <c r="F63" s="5" t="s">
        <v>164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34">
        <f t="shared" si="4"/>
        <v>1</v>
      </c>
      <c r="T63" s="34"/>
      <c r="U63" s="33"/>
    </row>
    <row r="64" spans="1:21" ht="50" customHeight="1" x14ac:dyDescent="0.2">
      <c r="A64" t="s">
        <v>14</v>
      </c>
      <c r="B64" s="33" t="s">
        <v>37</v>
      </c>
      <c r="C64" s="5" t="s">
        <v>57</v>
      </c>
      <c r="D64" s="5" t="s">
        <v>80</v>
      </c>
      <c r="E64" s="32" t="s">
        <v>46</v>
      </c>
      <c r="F64" s="32" t="s">
        <v>46</v>
      </c>
      <c r="G64">
        <v>2</v>
      </c>
      <c r="H64">
        <v>0</v>
      </c>
      <c r="I64">
        <v>0</v>
      </c>
      <c r="J64">
        <v>0</v>
      </c>
      <c r="K64">
        <v>0</v>
      </c>
      <c r="L64">
        <v>9</v>
      </c>
      <c r="M64">
        <v>2</v>
      </c>
      <c r="N64">
        <v>0</v>
      </c>
      <c r="O64">
        <v>1</v>
      </c>
      <c r="P64">
        <v>0</v>
      </c>
      <c r="Q64">
        <v>0</v>
      </c>
      <c r="R64">
        <v>0</v>
      </c>
      <c r="S64" s="34">
        <f t="shared" si="4"/>
        <v>14</v>
      </c>
      <c r="T64" s="34"/>
      <c r="U64" s="33"/>
    </row>
    <row r="65" spans="1:21" ht="50" customHeight="1" x14ac:dyDescent="0.2">
      <c r="A65" t="s">
        <v>14</v>
      </c>
      <c r="B65" s="33" t="s">
        <v>37</v>
      </c>
      <c r="C65" s="5" t="s">
        <v>57</v>
      </c>
      <c r="D65" s="5" t="s">
        <v>81</v>
      </c>
      <c r="E65" s="5" t="s">
        <v>112</v>
      </c>
      <c r="F65" s="32" t="s">
        <v>46</v>
      </c>
      <c r="G65">
        <v>0</v>
      </c>
      <c r="H65">
        <v>0</v>
      </c>
      <c r="I65">
        <v>0</v>
      </c>
      <c r="J65">
        <v>0</v>
      </c>
      <c r="K65">
        <v>0.9</v>
      </c>
      <c r="L65">
        <v>2.2999999999999998</v>
      </c>
      <c r="M65">
        <v>0.5</v>
      </c>
      <c r="N65">
        <v>1.3</v>
      </c>
      <c r="O65">
        <v>0.8</v>
      </c>
      <c r="P65">
        <v>0</v>
      </c>
      <c r="Q65">
        <v>0</v>
      </c>
      <c r="R65">
        <v>0</v>
      </c>
      <c r="S65" s="34">
        <f t="shared" si="4"/>
        <v>5.8</v>
      </c>
      <c r="T65" s="34"/>
      <c r="U65" s="33"/>
    </row>
    <row r="66" spans="1:21" ht="50" customHeight="1" x14ac:dyDescent="0.2">
      <c r="A66" t="s">
        <v>14</v>
      </c>
      <c r="B66" s="33" t="s">
        <v>37</v>
      </c>
      <c r="C66" s="5" t="s">
        <v>57</v>
      </c>
      <c r="D66" s="5" t="s">
        <v>81</v>
      </c>
      <c r="E66" s="5" t="s">
        <v>113</v>
      </c>
      <c r="F66" s="32" t="s">
        <v>46</v>
      </c>
      <c r="G66">
        <v>0</v>
      </c>
      <c r="H66">
        <v>0</v>
      </c>
      <c r="I66">
        <v>0</v>
      </c>
      <c r="J66">
        <v>1</v>
      </c>
      <c r="K66">
        <v>2</v>
      </c>
      <c r="L66">
        <v>3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 s="34">
        <f t="shared" si="4"/>
        <v>7</v>
      </c>
      <c r="T66" s="34"/>
      <c r="U66" s="33"/>
    </row>
    <row r="67" spans="1:21" ht="50" customHeight="1" x14ac:dyDescent="0.2">
      <c r="A67" t="s">
        <v>14</v>
      </c>
      <c r="B67" s="33" t="s">
        <v>37</v>
      </c>
      <c r="C67" s="32" t="s">
        <v>58</v>
      </c>
      <c r="D67" s="5" t="s">
        <v>81</v>
      </c>
      <c r="E67" s="5" t="s">
        <v>155</v>
      </c>
      <c r="F67" s="32" t="s">
        <v>46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12.8</v>
      </c>
      <c r="S67" s="34">
        <f t="shared" si="4"/>
        <v>12.8</v>
      </c>
      <c r="T67" s="34"/>
      <c r="U67" s="33"/>
    </row>
    <row r="68" spans="1:21" ht="50" customHeight="1" x14ac:dyDescent="0.2">
      <c r="A68" t="s">
        <v>14</v>
      </c>
      <c r="B68" s="33" t="s">
        <v>37</v>
      </c>
      <c r="C68" s="32" t="s">
        <v>58</v>
      </c>
      <c r="D68" s="5" t="s">
        <v>82</v>
      </c>
      <c r="E68" s="5" t="s">
        <v>114</v>
      </c>
      <c r="F68" s="32" t="s">
        <v>46</v>
      </c>
      <c r="G68">
        <v>0</v>
      </c>
      <c r="H68">
        <v>1</v>
      </c>
      <c r="I68">
        <v>0</v>
      </c>
      <c r="J68">
        <v>3</v>
      </c>
      <c r="K68">
        <v>0</v>
      </c>
      <c r="L68">
        <v>3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 s="34">
        <f t="shared" si="4"/>
        <v>8</v>
      </c>
      <c r="T68" s="34"/>
      <c r="U68" s="33"/>
    </row>
    <row r="69" spans="1:21" ht="50" customHeight="1" x14ac:dyDescent="0.2">
      <c r="A69" t="s">
        <v>14</v>
      </c>
      <c r="B69" s="33" t="s">
        <v>37</v>
      </c>
      <c r="C69" s="32" t="s">
        <v>58</v>
      </c>
      <c r="D69" s="5" t="s">
        <v>142</v>
      </c>
      <c r="E69" s="32" t="s">
        <v>46</v>
      </c>
      <c r="F69" s="32" t="s">
        <v>46</v>
      </c>
      <c r="G69">
        <v>4.4000000000000004</v>
      </c>
      <c r="H69">
        <v>1</v>
      </c>
      <c r="I69">
        <v>1</v>
      </c>
      <c r="J69">
        <v>0</v>
      </c>
      <c r="K69">
        <v>3</v>
      </c>
      <c r="L69">
        <v>6.5</v>
      </c>
      <c r="M69">
        <v>4</v>
      </c>
      <c r="N69">
        <v>0</v>
      </c>
      <c r="O69">
        <v>0</v>
      </c>
      <c r="P69">
        <v>0</v>
      </c>
      <c r="Q69">
        <v>0</v>
      </c>
      <c r="R69">
        <v>2</v>
      </c>
      <c r="S69" s="34">
        <f t="shared" si="4"/>
        <v>21.9</v>
      </c>
      <c r="T69" s="34"/>
      <c r="U69" s="33"/>
    </row>
    <row r="70" spans="1:21" ht="50" customHeight="1" x14ac:dyDescent="0.2">
      <c r="A70" t="s">
        <v>14</v>
      </c>
      <c r="B70" s="33" t="s">
        <v>37</v>
      </c>
      <c r="D70" s="5" t="s">
        <v>143</v>
      </c>
      <c r="E70" s="32" t="s">
        <v>46</v>
      </c>
      <c r="F70" s="32" t="s">
        <v>46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</v>
      </c>
      <c r="S70" s="34">
        <f t="shared" si="4"/>
        <v>3</v>
      </c>
      <c r="T70" s="34"/>
      <c r="U70" s="33"/>
    </row>
    <row r="71" spans="1:21" ht="50" customHeight="1" x14ac:dyDescent="0.2">
      <c r="A71" s="5" t="s">
        <v>152</v>
      </c>
      <c r="B71" s="33" t="s">
        <v>17</v>
      </c>
      <c r="D71" s="5" t="s">
        <v>153</v>
      </c>
      <c r="E71" s="32" t="s">
        <v>46</v>
      </c>
      <c r="F71" s="32" t="s">
        <v>46</v>
      </c>
      <c r="G71">
        <v>4</v>
      </c>
      <c r="H71">
        <v>2</v>
      </c>
      <c r="I71">
        <v>2</v>
      </c>
      <c r="J71">
        <v>0</v>
      </c>
      <c r="K71">
        <v>11</v>
      </c>
      <c r="L71">
        <v>3.5</v>
      </c>
      <c r="M71">
        <v>7</v>
      </c>
      <c r="N71">
        <v>1</v>
      </c>
      <c r="O71">
        <v>0</v>
      </c>
      <c r="P71">
        <v>0</v>
      </c>
      <c r="Q71">
        <v>0</v>
      </c>
      <c r="R71">
        <v>26.5</v>
      </c>
      <c r="S71" s="34">
        <f t="shared" si="4"/>
        <v>57</v>
      </c>
      <c r="U71" s="33"/>
    </row>
    <row r="72" spans="1:21" ht="50" customHeight="1" x14ac:dyDescent="0.2">
      <c r="A72" t="s">
        <v>15</v>
      </c>
      <c r="B72" s="33" t="s">
        <v>17</v>
      </c>
      <c r="C72" s="32" t="s">
        <v>58</v>
      </c>
      <c r="D72" s="5" t="s">
        <v>103</v>
      </c>
      <c r="E72" s="32" t="s">
        <v>46</v>
      </c>
      <c r="F72" s="5" t="s">
        <v>132</v>
      </c>
      <c r="G72">
        <v>0</v>
      </c>
      <c r="H72">
        <v>0</v>
      </c>
      <c r="I72">
        <v>64.790000000000006</v>
      </c>
      <c r="J72">
        <v>0</v>
      </c>
      <c r="K72">
        <v>131.44999999999999</v>
      </c>
      <c r="L72">
        <v>69.05</v>
      </c>
      <c r="M72">
        <v>4.4000000000000004</v>
      </c>
      <c r="N72">
        <v>0</v>
      </c>
      <c r="O72">
        <v>0</v>
      </c>
      <c r="P72">
        <v>0</v>
      </c>
      <c r="Q72">
        <v>0</v>
      </c>
      <c r="R72">
        <v>0</v>
      </c>
      <c r="S72" s="34">
        <f t="shared" si="4"/>
        <v>269.69</v>
      </c>
      <c r="U72" s="33"/>
    </row>
    <row r="73" spans="1:21" ht="50" customHeight="1" x14ac:dyDescent="0.2">
      <c r="A73" t="s">
        <v>15</v>
      </c>
      <c r="B73" s="33" t="s">
        <v>17</v>
      </c>
      <c r="C73" s="32" t="s">
        <v>58</v>
      </c>
      <c r="D73" s="5" t="s">
        <v>104</v>
      </c>
      <c r="E73" s="32" t="s">
        <v>46</v>
      </c>
      <c r="F73" s="32" t="s">
        <v>46</v>
      </c>
      <c r="G73">
        <v>0</v>
      </c>
      <c r="H73">
        <v>0</v>
      </c>
      <c r="I73">
        <v>31.5</v>
      </c>
      <c r="J73">
        <v>0</v>
      </c>
      <c r="K73">
        <v>43.6</v>
      </c>
      <c r="L73">
        <v>35.54</v>
      </c>
      <c r="M73">
        <v>6.9</v>
      </c>
      <c r="N73">
        <v>1</v>
      </c>
      <c r="O73">
        <v>0</v>
      </c>
      <c r="P73">
        <v>0</v>
      </c>
      <c r="Q73">
        <v>0</v>
      </c>
      <c r="R73">
        <v>0</v>
      </c>
      <c r="S73" s="34">
        <f t="shared" si="4"/>
        <v>118.53999999999999</v>
      </c>
      <c r="U73" s="33"/>
    </row>
    <row r="74" spans="1:21" ht="50" customHeight="1" x14ac:dyDescent="0.2">
      <c r="A74" t="s">
        <v>15</v>
      </c>
      <c r="B74" s="33" t="s">
        <v>17</v>
      </c>
      <c r="C74" s="32" t="s">
        <v>58</v>
      </c>
      <c r="D74" s="5" t="s">
        <v>105</v>
      </c>
      <c r="E74" s="32" t="s">
        <v>46</v>
      </c>
      <c r="F74" s="32" t="s">
        <v>46</v>
      </c>
      <c r="G74">
        <v>0</v>
      </c>
      <c r="H74">
        <v>5.36</v>
      </c>
      <c r="I74">
        <v>15.2</v>
      </c>
      <c r="J74">
        <v>0</v>
      </c>
      <c r="K74">
        <v>84.53</v>
      </c>
      <c r="L74">
        <v>49.03</v>
      </c>
      <c r="M74">
        <v>5.43</v>
      </c>
      <c r="N74">
        <v>1</v>
      </c>
      <c r="O74">
        <v>0</v>
      </c>
      <c r="P74">
        <v>0</v>
      </c>
      <c r="Q74">
        <v>0</v>
      </c>
      <c r="R74">
        <v>0</v>
      </c>
      <c r="S74" s="34">
        <f t="shared" si="4"/>
        <v>160.55000000000001</v>
      </c>
      <c r="U74" s="33"/>
    </row>
    <row r="75" spans="1:21" ht="50" customHeight="1" x14ac:dyDescent="0.2">
      <c r="A75" t="s">
        <v>16</v>
      </c>
      <c r="B75" s="33" t="s">
        <v>17</v>
      </c>
      <c r="C75" s="32" t="s">
        <v>58</v>
      </c>
      <c r="D75" s="5" t="s">
        <v>44</v>
      </c>
      <c r="E75" s="5" t="s">
        <v>121</v>
      </c>
      <c r="F75" s="32" t="s">
        <v>46</v>
      </c>
      <c r="G75">
        <v>0</v>
      </c>
      <c r="H75">
        <v>2</v>
      </c>
      <c r="I75">
        <v>10</v>
      </c>
      <c r="J75">
        <v>0</v>
      </c>
      <c r="K75">
        <v>30</v>
      </c>
      <c r="L75">
        <v>14.5</v>
      </c>
      <c r="M75">
        <v>1</v>
      </c>
      <c r="N75">
        <v>1</v>
      </c>
      <c r="O75">
        <v>0</v>
      </c>
      <c r="P75">
        <v>0</v>
      </c>
      <c r="Q75">
        <v>0</v>
      </c>
      <c r="R75">
        <v>0</v>
      </c>
      <c r="S75" s="34">
        <f t="shared" si="4"/>
        <v>58.5</v>
      </c>
      <c r="U75" s="33"/>
    </row>
    <row r="76" spans="1:21" ht="50" customHeight="1" x14ac:dyDescent="0.2">
      <c r="A76" s="33" t="s">
        <v>16</v>
      </c>
      <c r="B76" s="33" t="s">
        <v>17</v>
      </c>
      <c r="C76" s="32" t="s">
        <v>58</v>
      </c>
      <c r="D76" s="32" t="s">
        <v>45</v>
      </c>
      <c r="E76" s="32" t="s">
        <v>46</v>
      </c>
      <c r="F76" s="32" t="s">
        <v>46</v>
      </c>
      <c r="G76" s="33">
        <v>0</v>
      </c>
      <c r="H76" s="33">
        <v>4.5</v>
      </c>
      <c r="I76" s="33">
        <v>34.4</v>
      </c>
      <c r="J76" s="33">
        <v>0</v>
      </c>
      <c r="K76" s="33">
        <v>71.2</v>
      </c>
      <c r="L76" s="33">
        <v>31.3</v>
      </c>
      <c r="M76" s="33">
        <v>3</v>
      </c>
      <c r="N76" s="33">
        <v>2</v>
      </c>
      <c r="O76" s="33">
        <v>0</v>
      </c>
      <c r="P76" s="33">
        <v>0</v>
      </c>
      <c r="Q76" s="33">
        <v>0</v>
      </c>
      <c r="R76" s="33">
        <v>0</v>
      </c>
      <c r="S76" s="34">
        <f t="shared" si="4"/>
        <v>146.4</v>
      </c>
      <c r="T76" s="2">
        <v>158.5</v>
      </c>
      <c r="U76" s="33"/>
    </row>
    <row r="77" spans="1:21" ht="50" customHeight="1" x14ac:dyDescent="0.2">
      <c r="A77" t="s">
        <v>16</v>
      </c>
      <c r="B77" s="33" t="s">
        <v>17</v>
      </c>
      <c r="C77" s="5" t="s">
        <v>57</v>
      </c>
      <c r="D77" s="5" t="s">
        <v>106</v>
      </c>
      <c r="E77" s="32" t="s">
        <v>46</v>
      </c>
      <c r="F77" s="32" t="s">
        <v>46</v>
      </c>
      <c r="G77">
        <v>0</v>
      </c>
      <c r="H77">
        <v>0</v>
      </c>
      <c r="I77">
        <v>0</v>
      </c>
      <c r="J77">
        <v>1</v>
      </c>
      <c r="K77">
        <v>5.6</v>
      </c>
      <c r="L77">
        <v>2.2999999999999998</v>
      </c>
      <c r="M77">
        <v>1.4</v>
      </c>
      <c r="N77">
        <v>0</v>
      </c>
      <c r="O77">
        <v>0</v>
      </c>
      <c r="P77">
        <v>0</v>
      </c>
      <c r="Q77">
        <v>0</v>
      </c>
      <c r="R77">
        <v>0</v>
      </c>
      <c r="S77" s="34">
        <f t="shared" si="4"/>
        <v>10.299999999999999</v>
      </c>
      <c r="U77" s="33"/>
    </row>
    <row r="78" spans="1:21" ht="50" customHeight="1" x14ac:dyDescent="0.2">
      <c r="A78" t="s">
        <v>107</v>
      </c>
      <c r="B78" s="33" t="s">
        <v>37</v>
      </c>
      <c r="C78" s="5" t="s">
        <v>108</v>
      </c>
      <c r="D78" s="5" t="s">
        <v>109</v>
      </c>
      <c r="E78" s="32" t="s">
        <v>46</v>
      </c>
      <c r="F78" s="32" t="s">
        <v>46</v>
      </c>
      <c r="G78">
        <v>0</v>
      </c>
      <c r="H78">
        <v>3.6</v>
      </c>
      <c r="I78">
        <v>68.8</v>
      </c>
      <c r="J78">
        <v>0</v>
      </c>
      <c r="K78">
        <v>274.5</v>
      </c>
      <c r="L78">
        <v>21.6</v>
      </c>
      <c r="M78">
        <v>27</v>
      </c>
      <c r="N78">
        <v>0</v>
      </c>
      <c r="O78">
        <v>0</v>
      </c>
      <c r="P78">
        <v>0</v>
      </c>
      <c r="Q78">
        <v>0</v>
      </c>
      <c r="R78">
        <v>0</v>
      </c>
      <c r="S78" s="34">
        <f t="shared" ref="S78" si="5">SUM(G78:R78)</f>
        <v>395.5</v>
      </c>
      <c r="U78" s="33"/>
    </row>
  </sheetData>
  <autoFilter ref="A13:T15" xr:uid="{3E8D6E2C-666C-1C4F-9671-FAE7C31A9A4C}"/>
  <sortState xmlns:xlrd2="http://schemas.microsoft.com/office/spreadsheetml/2017/richdata2" ref="A14:T78">
    <sortCondition ref="A14:A78"/>
    <sortCondition ref="B14:B78"/>
    <sortCondition ref="D14:D78"/>
    <sortCondition ref="E14:E78"/>
    <sortCondition ref="F14:F78"/>
  </sortState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3F25-6346-9E4E-8DB1-1FEFE71219B7}">
  <dimension ref="A1:V75"/>
  <sheetViews>
    <sheetView zoomScale="90" zoomScaleNormal="90" workbookViewId="0"/>
  </sheetViews>
  <sheetFormatPr baseColWidth="10" defaultRowHeight="16" x14ac:dyDescent="0.2"/>
  <cols>
    <col min="1" max="1" width="15.1640625" customWidth="1"/>
    <col min="2" max="2" width="8.6640625" style="5" bestFit="1" customWidth="1"/>
    <col min="3" max="3" width="43.33203125" style="5" customWidth="1"/>
    <col min="4" max="4" width="27" style="5" customWidth="1"/>
    <col min="5" max="5" width="61.1640625" style="5" customWidth="1"/>
    <col min="6" max="6" width="41.1640625" style="5" customWidth="1"/>
    <col min="7" max="9" width="6.83203125" customWidth="1"/>
    <col min="10" max="10" width="12.1640625" customWidth="1"/>
    <col min="11" max="18" width="6.83203125" customWidth="1"/>
    <col min="19" max="19" width="7.5" customWidth="1"/>
    <col min="20" max="20" width="13.33203125" bestFit="1" customWidth="1"/>
    <col min="21" max="21" width="8.33203125" style="2" bestFit="1" customWidth="1"/>
  </cols>
  <sheetData>
    <row r="1" spans="1:22" ht="26" x14ac:dyDescent="0.3">
      <c r="A1" s="30" t="s">
        <v>69</v>
      </c>
    </row>
    <row r="2" spans="1:22" ht="19" x14ac:dyDescent="0.25">
      <c r="A2" s="4" t="s">
        <v>24</v>
      </c>
      <c r="G2" s="2" t="s">
        <v>7</v>
      </c>
    </row>
    <row r="3" spans="1:22" ht="37" customHeight="1" x14ac:dyDescent="0.25">
      <c r="A3" s="4"/>
      <c r="F3" s="14" t="s">
        <v>21</v>
      </c>
      <c r="G3" s="9">
        <v>3</v>
      </c>
      <c r="H3" s="9">
        <v>4</v>
      </c>
      <c r="I3" s="9">
        <v>5</v>
      </c>
      <c r="J3" s="10" t="s">
        <v>47</v>
      </c>
      <c r="K3" s="9">
        <v>6</v>
      </c>
      <c r="L3" s="9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>
        <v>9</v>
      </c>
      <c r="R3" s="9" t="s">
        <v>74</v>
      </c>
      <c r="S3" s="14" t="s">
        <v>25</v>
      </c>
      <c r="T3" s="14" t="s">
        <v>29</v>
      </c>
      <c r="U3" s="11" t="s">
        <v>24</v>
      </c>
    </row>
    <row r="4" spans="1:22" ht="19" x14ac:dyDescent="0.25">
      <c r="A4" s="4"/>
      <c r="F4" s="40" t="s">
        <v>14</v>
      </c>
      <c r="G4" s="31">
        <f>AVERAGEIF($A$14:$A$9999,$F4,G$14:G$9999)</f>
        <v>0.26074074074074072</v>
      </c>
      <c r="H4" s="31">
        <f t="shared" ref="H4:R6" si="0">AVERAGEIF($A$14:$A$9999,$F4,H$14:H$9999)</f>
        <v>0.52407407407407414</v>
      </c>
      <c r="I4" s="31">
        <f t="shared" si="0"/>
        <v>2.0027777777777778</v>
      </c>
      <c r="J4" s="31">
        <f t="shared" si="0"/>
        <v>0.55296296296296299</v>
      </c>
      <c r="K4" s="31">
        <f t="shared" si="0"/>
        <v>3.7070370370370371</v>
      </c>
      <c r="L4" s="31">
        <f t="shared" si="0"/>
        <v>3.219074074074074</v>
      </c>
      <c r="M4" s="31">
        <f t="shared" si="0"/>
        <v>0.44166666666666665</v>
      </c>
      <c r="N4" s="31">
        <f t="shared" si="0"/>
        <v>2.4074074074074074E-2</v>
      </c>
      <c r="O4" s="31">
        <f t="shared" si="0"/>
        <v>3.8888888888888892E-3</v>
      </c>
      <c r="P4" s="31">
        <f t="shared" si="0"/>
        <v>0</v>
      </c>
      <c r="Q4" s="31">
        <f t="shared" si="0"/>
        <v>0</v>
      </c>
      <c r="R4" s="31">
        <f>AVERAGEIF($A$14:$A$9999,$F4,R$14:R$9999)</f>
        <v>0.10555555555555556</v>
      </c>
      <c r="S4" s="15">
        <f>AVERAGEIF($A$14:$A$9999,$F4,S$14:S$9999)</f>
        <v>10.84185185185185</v>
      </c>
      <c r="T4" s="16">
        <f>AVERAGEIF($A$14:$A$9930,$F4,$T$14:$T$9930)</f>
        <v>108.55931259259258</v>
      </c>
      <c r="U4" s="41">
        <f t="shared" ref="U4:U10" si="1">S4/T4</f>
        <v>9.9870306774507256E-2</v>
      </c>
    </row>
    <row r="5" spans="1:22" ht="19" x14ac:dyDescent="0.25">
      <c r="A5" s="4"/>
      <c r="F5" s="40" t="s">
        <v>15</v>
      </c>
      <c r="G5" s="31">
        <f>AVERAGEIF($A$14:$A$9999,$F5,G$14:G$9999)</f>
        <v>0</v>
      </c>
      <c r="H5" s="31">
        <f t="shared" si="0"/>
        <v>0</v>
      </c>
      <c r="I5" s="31">
        <f t="shared" si="0"/>
        <v>3.1999999999999997</v>
      </c>
      <c r="J5" s="31">
        <f t="shared" si="0"/>
        <v>0</v>
      </c>
      <c r="K5" s="31">
        <f t="shared" si="0"/>
        <v>4.7333333333333334</v>
      </c>
      <c r="L5" s="31">
        <f t="shared" si="0"/>
        <v>4.666666666666667</v>
      </c>
      <c r="M5" s="31">
        <f t="shared" si="0"/>
        <v>0.33333333333333331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>AVERAGEIF($A$14:$A$9999,$F5,R$14:R$9999)</f>
        <v>0</v>
      </c>
      <c r="S5" s="15">
        <f>AVERAGEIF($A$14:$A$9999,$F5,S$14:S$9999)</f>
        <v>12.933333333333332</v>
      </c>
      <c r="T5" s="16">
        <f>AVERAGEIF($A$14:$A$9930,$F5,$T$14:$T$9930)</f>
        <v>182.92666666666665</v>
      </c>
      <c r="U5" s="41">
        <f t="shared" si="1"/>
        <v>7.0702285068697843E-2</v>
      </c>
    </row>
    <row r="6" spans="1:22" ht="19" x14ac:dyDescent="0.25">
      <c r="A6" s="4"/>
      <c r="F6" s="40" t="s">
        <v>16</v>
      </c>
      <c r="G6" s="31">
        <f t="shared" ref="G6" si="2">AVERAGEIF($A$14:$A$9999,$F6,G$14:G$9999)</f>
        <v>0</v>
      </c>
      <c r="H6" s="31">
        <f t="shared" si="0"/>
        <v>0.16666666666666666</v>
      </c>
      <c r="I6" s="31">
        <f t="shared" si="0"/>
        <v>1.6666666666666667</v>
      </c>
      <c r="J6" s="31">
        <f t="shared" si="0"/>
        <v>0.33333333333333331</v>
      </c>
      <c r="K6" s="31">
        <f t="shared" si="0"/>
        <v>2.5333333333333332</v>
      </c>
      <c r="L6" s="31">
        <f t="shared" si="0"/>
        <v>1.0666666666666667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  <c r="S6" s="15">
        <f>AVERAGEIF($A$14:$A$9999,$F6,S$14:S$9999)</f>
        <v>5.7666666666666666</v>
      </c>
      <c r="T6" s="16">
        <f>AVERAGEIF($A$14:$A$9930,$F6,$T$14:$T$9930)</f>
        <v>71.733333333333334</v>
      </c>
      <c r="U6" s="41">
        <f t="shared" si="1"/>
        <v>8.0390334572490701E-2</v>
      </c>
    </row>
    <row r="7" spans="1:22" ht="19" x14ac:dyDescent="0.25">
      <c r="A7" s="4"/>
      <c r="F7" s="40" t="s">
        <v>13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16"/>
      <c r="U7" s="41"/>
      <c r="V7" t="s">
        <v>172</v>
      </c>
    </row>
    <row r="8" spans="1:22" ht="19" x14ac:dyDescent="0.25">
      <c r="A8" s="4"/>
      <c r="F8" s="40" t="s">
        <v>17</v>
      </c>
      <c r="G8" s="31">
        <f>AVERAGEIF($B$14:$B$9999,$F8,G$14:G$9999)</f>
        <v>0.2616</v>
      </c>
      <c r="H8" s="31">
        <f t="shared" ref="H8:Q9" si="3">AVERAGEIF($B$14:$B$9999,$F8,H$14:H$9999)</f>
        <v>0.57600000000000007</v>
      </c>
      <c r="I8" s="31">
        <f t="shared" si="3"/>
        <v>2.4349999999999996</v>
      </c>
      <c r="J8" s="31">
        <f t="shared" si="3"/>
        <v>0.59720000000000006</v>
      </c>
      <c r="K8" s="31">
        <f t="shared" si="3"/>
        <v>4.3995999999999995</v>
      </c>
      <c r="L8" s="31">
        <f t="shared" si="3"/>
        <v>3.7805999999999993</v>
      </c>
      <c r="M8" s="31">
        <f t="shared" si="3"/>
        <v>0.45699999999999996</v>
      </c>
      <c r="N8" s="31">
        <f t="shared" si="3"/>
        <v>2.6000000000000002E-2</v>
      </c>
      <c r="O8" s="31">
        <f t="shared" si="3"/>
        <v>4.2000000000000006E-3</v>
      </c>
      <c r="P8" s="31">
        <f t="shared" si="3"/>
        <v>0</v>
      </c>
      <c r="Q8" s="31">
        <f t="shared" si="3"/>
        <v>0</v>
      </c>
      <c r="R8" s="31">
        <f>AVERAGEIF($B$14:$B$9999,$F8,R$14:R$9999)</f>
        <v>0</v>
      </c>
      <c r="S8" s="15">
        <f>AVERAGEIF($B$14:$B$9999,$F8,S$14:S$9999)</f>
        <v>12.5372</v>
      </c>
      <c r="T8" s="16">
        <f>AVERAGEIF($B$14:$B$9930,$F8,$T$14:$T$9930)</f>
        <v>131.63365759999996</v>
      </c>
      <c r="U8" s="41">
        <f t="shared" si="1"/>
        <v>9.5243118124828316E-2</v>
      </c>
    </row>
    <row r="9" spans="1:22" ht="19" x14ac:dyDescent="0.25">
      <c r="A9" s="4"/>
      <c r="F9" s="40" t="s">
        <v>37</v>
      </c>
      <c r="G9" s="31">
        <f>AVERAGEIF($B$14:$B$9999,$F9,G$14:G$9999)</f>
        <v>8.3333333333333329E-2</v>
      </c>
      <c r="H9" s="31">
        <f t="shared" si="3"/>
        <v>0.25</v>
      </c>
      <c r="I9" s="31">
        <f t="shared" si="3"/>
        <v>4.333333333333333</v>
      </c>
      <c r="J9" s="31">
        <f t="shared" si="3"/>
        <v>8.3333333333333329E-2</v>
      </c>
      <c r="K9" s="31">
        <f t="shared" si="3"/>
        <v>4.416666666666667</v>
      </c>
      <c r="L9" s="31">
        <f t="shared" si="3"/>
        <v>0.16666666666666666</v>
      </c>
      <c r="M9" s="31">
        <f t="shared" si="3"/>
        <v>0.16666666666666666</v>
      </c>
      <c r="N9" s="31">
        <f t="shared" si="3"/>
        <v>0</v>
      </c>
      <c r="O9" s="31">
        <f t="shared" si="3"/>
        <v>0</v>
      </c>
      <c r="P9" s="31">
        <f t="shared" si="3"/>
        <v>0</v>
      </c>
      <c r="Q9" s="31">
        <f t="shared" si="3"/>
        <v>0</v>
      </c>
      <c r="R9" s="31">
        <f>AVERAGEIF($B$14:$B$9999,$F9,R$14:R$9999)</f>
        <v>0.47500000000000003</v>
      </c>
      <c r="S9" s="15">
        <f>AVERAGEIF($B$14:$B$9999,$F9,S$14:S$9999)</f>
        <v>9.9749999999999996</v>
      </c>
      <c r="T9" s="16">
        <f>AVERAGEIF($B$14:$B$9930,$F9,$T$14:$T$9930)</f>
        <v>41.416666666666664</v>
      </c>
      <c r="U9" s="41">
        <f t="shared" si="1"/>
        <v>0.24084507042253522</v>
      </c>
    </row>
    <row r="10" spans="1:22" ht="19" x14ac:dyDescent="0.25">
      <c r="A10" s="4"/>
      <c r="F10" s="14" t="s">
        <v>22</v>
      </c>
      <c r="G10" s="12">
        <f>AVERAGE(G14:G9999)</f>
        <v>0.2270967741935484</v>
      </c>
      <c r="H10" s="12">
        <f t="shared" ref="H10:Q10" si="4">AVERAGE(H14:H9999)</f>
        <v>0.51290322580645165</v>
      </c>
      <c r="I10" s="12">
        <f t="shared" si="4"/>
        <v>2.8024193548387095</v>
      </c>
      <c r="J10" s="12">
        <f t="shared" si="4"/>
        <v>0.49774193548387102</v>
      </c>
      <c r="K10" s="12">
        <f t="shared" si="4"/>
        <v>4.402903225806452</v>
      </c>
      <c r="L10" s="12">
        <f t="shared" si="4"/>
        <v>3.081129032258064</v>
      </c>
      <c r="M10" s="12">
        <f t="shared" si="4"/>
        <v>0.40080645161290318</v>
      </c>
      <c r="N10" s="12">
        <f t="shared" si="4"/>
        <v>2.0967741935483872E-2</v>
      </c>
      <c r="O10" s="12">
        <f t="shared" si="4"/>
        <v>3.3870967741935487E-3</v>
      </c>
      <c r="P10" s="12">
        <f t="shared" si="4"/>
        <v>0</v>
      </c>
      <c r="Q10" s="12">
        <f t="shared" si="4"/>
        <v>0</v>
      </c>
      <c r="R10" s="12">
        <f>AVERAGE(R14:R9999)</f>
        <v>9.1935483870967741E-2</v>
      </c>
      <c r="S10" s="17">
        <f>AVERAGE(S14:S9999)</f>
        <v>12.041290322580647</v>
      </c>
      <c r="T10" s="17">
        <f>AVERAGE(T14:T9999)</f>
        <v>114.172304516129</v>
      </c>
      <c r="U10" s="13">
        <f t="shared" si="1"/>
        <v>0.10546594792504679</v>
      </c>
    </row>
    <row r="11" spans="1:22" ht="19" x14ac:dyDescent="0.25">
      <c r="A11" s="4"/>
    </row>
    <row r="12" spans="1:22" x14ac:dyDescent="0.2">
      <c r="A12" s="2"/>
      <c r="B12" s="6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2" ht="34" customHeight="1" x14ac:dyDescent="0.2">
      <c r="A13" s="18" t="s">
        <v>5</v>
      </c>
      <c r="B13" s="20" t="s">
        <v>6</v>
      </c>
      <c r="C13" s="20" t="s">
        <v>56</v>
      </c>
      <c r="D13" s="20" t="s">
        <v>12</v>
      </c>
      <c r="E13" s="20" t="s">
        <v>38</v>
      </c>
      <c r="F13" s="20" t="s">
        <v>39</v>
      </c>
      <c r="G13" s="9">
        <v>3</v>
      </c>
      <c r="H13" s="9">
        <v>4</v>
      </c>
      <c r="I13" s="9">
        <v>5</v>
      </c>
      <c r="J13" s="10" t="s">
        <v>47</v>
      </c>
      <c r="K13" s="9">
        <v>6</v>
      </c>
      <c r="L13" s="9">
        <v>7</v>
      </c>
      <c r="M13" s="9" t="s">
        <v>8</v>
      </c>
      <c r="N13" s="9" t="s">
        <v>9</v>
      </c>
      <c r="O13" s="9" t="s">
        <v>10</v>
      </c>
      <c r="P13" s="9" t="s">
        <v>11</v>
      </c>
      <c r="Q13" s="9">
        <v>9</v>
      </c>
      <c r="R13" s="9" t="s">
        <v>74</v>
      </c>
      <c r="S13" s="23" t="s">
        <v>25</v>
      </c>
      <c r="T13" s="10" t="s">
        <v>26</v>
      </c>
      <c r="U13" s="11" t="s">
        <v>24</v>
      </c>
    </row>
    <row r="14" spans="1:22" ht="50" customHeight="1" x14ac:dyDescent="0.2">
      <c r="A14" s="32" t="s">
        <v>14</v>
      </c>
      <c r="B14" s="32" t="s">
        <v>17</v>
      </c>
      <c r="C14" s="32" t="s">
        <v>140</v>
      </c>
      <c r="D14" s="32" t="s">
        <v>83</v>
      </c>
      <c r="E14" s="32"/>
      <c r="F14" s="32"/>
      <c r="G14" s="33">
        <v>0</v>
      </c>
      <c r="H14" s="33">
        <v>0</v>
      </c>
      <c r="I14" s="33">
        <v>0.3</v>
      </c>
      <c r="J14" s="33">
        <v>0</v>
      </c>
      <c r="K14" s="33">
        <v>4.8</v>
      </c>
      <c r="L14" s="33">
        <v>4.9000000000000004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4">
        <f t="shared" ref="S14:S45" si="5">SUM(G14:R14)</f>
        <v>10</v>
      </c>
      <c r="T14" s="33">
        <v>66.989999999999995</v>
      </c>
      <c r="U14" s="42">
        <f t="shared" ref="U14:U45" si="6">S14/T14</f>
        <v>0.14927601134497687</v>
      </c>
    </row>
    <row r="15" spans="1:22" ht="50" customHeight="1" x14ac:dyDescent="0.2">
      <c r="A15" s="32" t="s">
        <v>14</v>
      </c>
      <c r="B15" s="32" t="s">
        <v>17</v>
      </c>
      <c r="C15" s="32" t="s">
        <v>133</v>
      </c>
      <c r="D15" s="32" t="s">
        <v>84</v>
      </c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0.8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f t="shared" si="5"/>
        <v>0.8</v>
      </c>
      <c r="T15" s="33">
        <v>34.54</v>
      </c>
      <c r="U15" s="42">
        <f t="shared" si="6"/>
        <v>2.3161551823972209E-2</v>
      </c>
    </row>
    <row r="16" spans="1:22" ht="50" customHeight="1" x14ac:dyDescent="0.2">
      <c r="A16" s="32" t="s">
        <v>14</v>
      </c>
      <c r="B16" s="32" t="s">
        <v>17</v>
      </c>
      <c r="C16" s="32" t="s">
        <v>57</v>
      </c>
      <c r="D16" s="32" t="s">
        <v>59</v>
      </c>
      <c r="E16" s="32"/>
      <c r="F16" s="32"/>
      <c r="G16" s="33">
        <v>0</v>
      </c>
      <c r="H16" s="33">
        <v>0</v>
      </c>
      <c r="I16" s="33">
        <v>9.14</v>
      </c>
      <c r="J16" s="33">
        <v>0</v>
      </c>
      <c r="K16" s="33">
        <v>0</v>
      </c>
      <c r="L16" s="33">
        <v>16.21</v>
      </c>
      <c r="M16" s="33">
        <v>1.2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f t="shared" si="5"/>
        <v>26.55</v>
      </c>
      <c r="T16" s="33">
        <v>313.45999999999998</v>
      </c>
      <c r="U16" s="42">
        <f t="shared" si="6"/>
        <v>8.4699802207618205E-2</v>
      </c>
    </row>
    <row r="17" spans="1:21" ht="50" customHeight="1" x14ac:dyDescent="0.2">
      <c r="A17" s="32" t="s">
        <v>14</v>
      </c>
      <c r="B17" s="32" t="s">
        <v>17</v>
      </c>
      <c r="C17" s="32" t="s">
        <v>140</v>
      </c>
      <c r="D17" s="32" t="s">
        <v>60</v>
      </c>
      <c r="E17" s="32"/>
      <c r="F17" s="32"/>
      <c r="G17" s="33">
        <v>0</v>
      </c>
      <c r="H17" s="33">
        <v>0.36</v>
      </c>
      <c r="I17" s="33">
        <v>5</v>
      </c>
      <c r="J17" s="33">
        <v>0</v>
      </c>
      <c r="K17" s="33">
        <v>0</v>
      </c>
      <c r="L17" s="33">
        <v>2.5099999999999998</v>
      </c>
      <c r="M17" s="33">
        <v>0.08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f t="shared" si="5"/>
        <v>7.95</v>
      </c>
      <c r="T17" s="33">
        <v>107.86</v>
      </c>
      <c r="U17" s="42">
        <f t="shared" si="6"/>
        <v>7.3706656777303911E-2</v>
      </c>
    </row>
    <row r="18" spans="1:21" ht="50" customHeight="1" x14ac:dyDescent="0.2">
      <c r="A18" s="32" t="s">
        <v>14</v>
      </c>
      <c r="B18" s="32" t="s">
        <v>17</v>
      </c>
      <c r="C18" s="32" t="s">
        <v>57</v>
      </c>
      <c r="D18" s="32" t="s">
        <v>19</v>
      </c>
      <c r="E18" s="32"/>
      <c r="F18" s="32"/>
      <c r="G18" s="33">
        <v>0</v>
      </c>
      <c r="H18" s="33">
        <v>1</v>
      </c>
      <c r="I18" s="33">
        <v>0</v>
      </c>
      <c r="J18" s="33">
        <v>14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f t="shared" si="5"/>
        <v>15</v>
      </c>
      <c r="T18" s="33">
        <v>149.84</v>
      </c>
      <c r="U18" s="42">
        <f t="shared" si="6"/>
        <v>0.100106780565937</v>
      </c>
    </row>
    <row r="19" spans="1:21" ht="50" customHeight="1" x14ac:dyDescent="0.2">
      <c r="A19" s="32" t="s">
        <v>14</v>
      </c>
      <c r="B19" s="32" t="s">
        <v>17</v>
      </c>
      <c r="C19" s="32" t="s">
        <v>57</v>
      </c>
      <c r="D19" s="32" t="s">
        <v>144</v>
      </c>
      <c r="E19" s="32"/>
      <c r="F19" s="32"/>
      <c r="G19" s="33">
        <v>0</v>
      </c>
      <c r="H19" s="33">
        <v>0</v>
      </c>
      <c r="I19" s="33">
        <v>0</v>
      </c>
      <c r="J19" s="33">
        <v>0</v>
      </c>
      <c r="K19" s="33">
        <v>2</v>
      </c>
      <c r="L19" s="33">
        <v>3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 t="shared" si="5"/>
        <v>5</v>
      </c>
      <c r="T19" s="33">
        <v>67</v>
      </c>
      <c r="U19" s="42">
        <f t="shared" si="6"/>
        <v>7.4626865671641784E-2</v>
      </c>
    </row>
    <row r="20" spans="1:21" ht="50" customHeight="1" x14ac:dyDescent="0.2">
      <c r="A20" s="32" t="s">
        <v>14</v>
      </c>
      <c r="B20" s="32" t="s">
        <v>17</v>
      </c>
      <c r="C20" s="32" t="s">
        <v>140</v>
      </c>
      <c r="D20" s="32" t="s">
        <v>85</v>
      </c>
      <c r="E20" s="32" t="s">
        <v>115</v>
      </c>
      <c r="F20" s="32"/>
      <c r="G20" s="33">
        <v>0</v>
      </c>
      <c r="H20" s="33">
        <v>0</v>
      </c>
      <c r="I20" s="33">
        <v>0</v>
      </c>
      <c r="J20" s="33">
        <v>0</v>
      </c>
      <c r="K20" s="33">
        <v>4.3</v>
      </c>
      <c r="L20" s="33">
        <v>1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f t="shared" si="5"/>
        <v>5.3</v>
      </c>
      <c r="T20" s="33">
        <v>73</v>
      </c>
      <c r="U20" s="42">
        <f t="shared" si="6"/>
        <v>7.260273972602739E-2</v>
      </c>
    </row>
    <row r="21" spans="1:21" ht="50" customHeight="1" x14ac:dyDescent="0.2">
      <c r="A21" s="32" t="s">
        <v>14</v>
      </c>
      <c r="B21" s="32" t="s">
        <v>17</v>
      </c>
      <c r="C21" s="32" t="s">
        <v>140</v>
      </c>
      <c r="D21" s="32" t="s">
        <v>86</v>
      </c>
      <c r="E21" s="32"/>
      <c r="F21" s="32"/>
      <c r="G21" s="33">
        <v>0</v>
      </c>
      <c r="H21" s="33">
        <v>0</v>
      </c>
      <c r="I21" s="33">
        <v>0</v>
      </c>
      <c r="J21" s="33">
        <v>0</v>
      </c>
      <c r="K21" s="33">
        <v>3.9</v>
      </c>
      <c r="L21" s="33">
        <v>0.69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f t="shared" si="5"/>
        <v>5.59</v>
      </c>
      <c r="T21" s="33">
        <v>68.22</v>
      </c>
      <c r="U21" s="42">
        <f t="shared" si="6"/>
        <v>8.1940779829961882E-2</v>
      </c>
    </row>
    <row r="22" spans="1:21" ht="50" customHeight="1" x14ac:dyDescent="0.2">
      <c r="A22" s="32" t="s">
        <v>14</v>
      </c>
      <c r="B22" s="32" t="s">
        <v>17</v>
      </c>
      <c r="C22" s="32" t="s">
        <v>140</v>
      </c>
      <c r="D22" s="32" t="s">
        <v>77</v>
      </c>
      <c r="E22" s="32"/>
      <c r="F22" s="32"/>
      <c r="G22" s="33">
        <v>3.86</v>
      </c>
      <c r="H22" s="33">
        <v>0</v>
      </c>
      <c r="I22" s="33">
        <v>3.06</v>
      </c>
      <c r="J22" s="33">
        <v>0</v>
      </c>
      <c r="K22" s="33">
        <v>8.69</v>
      </c>
      <c r="L22" s="33">
        <v>6.42</v>
      </c>
      <c r="M22" s="33">
        <v>0.77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f t="shared" si="5"/>
        <v>22.8</v>
      </c>
      <c r="T22" s="33">
        <v>215.37</v>
      </c>
      <c r="U22" s="42">
        <f t="shared" si="6"/>
        <v>0.10586432650787017</v>
      </c>
    </row>
    <row r="23" spans="1:21" ht="50" customHeight="1" x14ac:dyDescent="0.2">
      <c r="A23" s="32" t="s">
        <v>14</v>
      </c>
      <c r="B23" s="32" t="s">
        <v>17</v>
      </c>
      <c r="C23" s="32" t="s">
        <v>57</v>
      </c>
      <c r="D23" s="32" t="s">
        <v>87</v>
      </c>
      <c r="E23" s="32" t="s">
        <v>116</v>
      </c>
      <c r="F23" s="32" t="s">
        <v>62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f t="shared" si="5"/>
        <v>1</v>
      </c>
      <c r="T23" s="33">
        <v>30.2</v>
      </c>
      <c r="U23" s="42">
        <f t="shared" si="6"/>
        <v>3.3112582781456956E-2</v>
      </c>
    </row>
    <row r="24" spans="1:21" ht="50" customHeight="1" x14ac:dyDescent="0.2">
      <c r="A24" t="s">
        <v>14</v>
      </c>
      <c r="B24" s="32" t="s">
        <v>17</v>
      </c>
      <c r="C24" s="5" t="s">
        <v>140</v>
      </c>
      <c r="D24" s="5" t="s">
        <v>61</v>
      </c>
      <c r="G24">
        <v>2.56</v>
      </c>
      <c r="H24">
        <v>2.4900000000000002</v>
      </c>
      <c r="I24">
        <v>4.5999999999999996</v>
      </c>
      <c r="J24">
        <v>0</v>
      </c>
      <c r="K24">
        <v>10.88</v>
      </c>
      <c r="L24">
        <v>3.98</v>
      </c>
      <c r="M24">
        <v>4.22</v>
      </c>
      <c r="N24">
        <v>0</v>
      </c>
      <c r="O24">
        <v>0</v>
      </c>
      <c r="P24">
        <v>0</v>
      </c>
      <c r="Q24">
        <v>0</v>
      </c>
      <c r="R24">
        <v>0</v>
      </c>
      <c r="S24" s="34">
        <f t="shared" si="5"/>
        <v>28.73</v>
      </c>
      <c r="T24">
        <v>288.02</v>
      </c>
      <c r="U24" s="42">
        <f t="shared" si="6"/>
        <v>9.9750017359905574E-2</v>
      </c>
    </row>
    <row r="25" spans="1:21" ht="50" customHeight="1" x14ac:dyDescent="0.2">
      <c r="A25" t="s">
        <v>14</v>
      </c>
      <c r="B25" s="32" t="s">
        <v>17</v>
      </c>
      <c r="C25" s="5" t="s">
        <v>140</v>
      </c>
      <c r="D25" s="5" t="s">
        <v>75</v>
      </c>
      <c r="E25" s="5" t="s">
        <v>166</v>
      </c>
      <c r="F25" s="5" t="s">
        <v>162</v>
      </c>
      <c r="G25">
        <v>0</v>
      </c>
      <c r="H25">
        <v>2.95</v>
      </c>
      <c r="I25">
        <v>0</v>
      </c>
      <c r="J25">
        <v>14.6</v>
      </c>
      <c r="K25">
        <v>3.16</v>
      </c>
      <c r="L25">
        <v>2.5099999999999998</v>
      </c>
      <c r="M25">
        <v>0.91</v>
      </c>
      <c r="N25">
        <v>0</v>
      </c>
      <c r="O25">
        <v>0</v>
      </c>
      <c r="P25">
        <v>0</v>
      </c>
      <c r="Q25">
        <v>0</v>
      </c>
      <c r="R25">
        <v>0</v>
      </c>
      <c r="S25" s="34">
        <f t="shared" si="5"/>
        <v>24.13</v>
      </c>
      <c r="T25">
        <v>270.06</v>
      </c>
      <c r="U25" s="42">
        <f t="shared" si="6"/>
        <v>8.9350514700436937E-2</v>
      </c>
    </row>
    <row r="26" spans="1:21" ht="50" customHeight="1" x14ac:dyDescent="0.2">
      <c r="A26" t="s">
        <v>14</v>
      </c>
      <c r="B26" s="32" t="s">
        <v>17</v>
      </c>
      <c r="C26" s="5" t="s">
        <v>140</v>
      </c>
      <c r="D26" s="5" t="s">
        <v>40</v>
      </c>
      <c r="G26">
        <v>0</v>
      </c>
      <c r="H26">
        <v>1.27</v>
      </c>
      <c r="I26">
        <v>2.8</v>
      </c>
      <c r="J26">
        <v>0</v>
      </c>
      <c r="K26">
        <v>15.64</v>
      </c>
      <c r="L26">
        <v>0.98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34">
        <f t="shared" si="5"/>
        <v>20.69</v>
      </c>
      <c r="T26">
        <v>165.48</v>
      </c>
      <c r="U26" s="42">
        <f t="shared" si="6"/>
        <v>0.12503021513173798</v>
      </c>
    </row>
    <row r="27" spans="1:21" ht="50" customHeight="1" x14ac:dyDescent="0.2">
      <c r="A27" t="s">
        <v>14</v>
      </c>
      <c r="B27" s="32" t="s">
        <v>17</v>
      </c>
      <c r="C27" s="5" t="s">
        <v>140</v>
      </c>
      <c r="D27" s="5" t="s">
        <v>41</v>
      </c>
      <c r="F27" s="5" t="s">
        <v>137</v>
      </c>
      <c r="G27">
        <v>0</v>
      </c>
      <c r="H27">
        <v>1</v>
      </c>
      <c r="I27">
        <v>0</v>
      </c>
      <c r="J27">
        <v>0</v>
      </c>
      <c r="K27">
        <v>5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34">
        <f t="shared" si="5"/>
        <v>8</v>
      </c>
      <c r="T27">
        <v>134.31</v>
      </c>
      <c r="U27" s="42">
        <f t="shared" si="6"/>
        <v>5.9563695927332287E-2</v>
      </c>
    </row>
    <row r="28" spans="1:21" ht="50" customHeight="1" x14ac:dyDescent="0.2">
      <c r="A28" t="s">
        <v>14</v>
      </c>
      <c r="B28" s="32" t="s">
        <v>17</v>
      </c>
      <c r="C28" s="5" t="s">
        <v>140</v>
      </c>
      <c r="D28" s="5" t="s">
        <v>146</v>
      </c>
      <c r="G28">
        <v>0</v>
      </c>
      <c r="H28">
        <v>2.2000000000000002</v>
      </c>
      <c r="I28">
        <v>0.55000000000000004</v>
      </c>
      <c r="J28">
        <v>0</v>
      </c>
      <c r="K28">
        <v>0.67</v>
      </c>
      <c r="L28">
        <v>20.65</v>
      </c>
      <c r="M28">
        <v>3.42</v>
      </c>
      <c r="N28">
        <v>0</v>
      </c>
      <c r="O28">
        <v>0</v>
      </c>
      <c r="P28">
        <v>0</v>
      </c>
      <c r="Q28">
        <v>0</v>
      </c>
      <c r="R28">
        <v>0</v>
      </c>
      <c r="S28" s="34">
        <f t="shared" si="5"/>
        <v>27.490000000000002</v>
      </c>
      <c r="T28">
        <v>340.09</v>
      </c>
      <c r="U28" s="42">
        <f t="shared" si="6"/>
        <v>8.0831544591137658E-2</v>
      </c>
    </row>
    <row r="29" spans="1:21" ht="50" customHeight="1" x14ac:dyDescent="0.2">
      <c r="A29" t="s">
        <v>14</v>
      </c>
      <c r="B29" s="32" t="s">
        <v>17</v>
      </c>
      <c r="C29" s="5" t="s">
        <v>140</v>
      </c>
      <c r="D29" s="5" t="s">
        <v>88</v>
      </c>
      <c r="F29" s="5" t="s">
        <v>125</v>
      </c>
      <c r="G29">
        <v>0</v>
      </c>
      <c r="H29">
        <v>0.47</v>
      </c>
      <c r="I29">
        <v>0</v>
      </c>
      <c r="J29">
        <v>0</v>
      </c>
      <c r="K29">
        <v>0.7</v>
      </c>
      <c r="L29">
        <v>0.4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34">
        <f t="shared" si="5"/>
        <v>1.5699999999999998</v>
      </c>
      <c r="T29">
        <v>93.29</v>
      </c>
      <c r="U29" s="42">
        <f t="shared" si="6"/>
        <v>1.6829242148140206E-2</v>
      </c>
    </row>
    <row r="30" spans="1:21" ht="50" customHeight="1" x14ac:dyDescent="0.2">
      <c r="A30" t="s">
        <v>14</v>
      </c>
      <c r="B30" s="32" t="s">
        <v>17</v>
      </c>
      <c r="C30" s="5" t="s">
        <v>140</v>
      </c>
      <c r="D30" s="5" t="s">
        <v>89</v>
      </c>
      <c r="F30" s="5" t="s">
        <v>126</v>
      </c>
      <c r="G30">
        <v>0</v>
      </c>
      <c r="H30">
        <v>2.98</v>
      </c>
      <c r="I30">
        <v>11.3</v>
      </c>
      <c r="J30">
        <v>0</v>
      </c>
      <c r="K30">
        <v>17.12</v>
      </c>
      <c r="L30">
        <v>2.39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34">
        <f t="shared" si="5"/>
        <v>33.79</v>
      </c>
      <c r="T30">
        <v>238.6</v>
      </c>
      <c r="U30" s="42">
        <f t="shared" si="6"/>
        <v>0.14161777032690695</v>
      </c>
    </row>
    <row r="31" spans="1:21" ht="50" customHeight="1" x14ac:dyDescent="0.2">
      <c r="A31" t="s">
        <v>14</v>
      </c>
      <c r="B31" s="32" t="s">
        <v>17</v>
      </c>
      <c r="C31" s="5" t="s">
        <v>140</v>
      </c>
      <c r="D31" s="5" t="s">
        <v>148</v>
      </c>
      <c r="F31" s="5" t="s">
        <v>158</v>
      </c>
      <c r="G31">
        <v>0</v>
      </c>
      <c r="H31">
        <v>4.3</v>
      </c>
      <c r="I31">
        <v>0</v>
      </c>
      <c r="J31">
        <v>0</v>
      </c>
      <c r="K31">
        <v>6</v>
      </c>
      <c r="L31">
        <v>10.1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34">
        <f t="shared" si="5"/>
        <v>20.399999999999999</v>
      </c>
      <c r="T31">
        <v>183.9</v>
      </c>
      <c r="U31" s="42">
        <f t="shared" si="6"/>
        <v>0.11092985318107666</v>
      </c>
    </row>
    <row r="32" spans="1:21" ht="50" customHeight="1" x14ac:dyDescent="0.2">
      <c r="A32" t="s">
        <v>14</v>
      </c>
      <c r="B32" s="32" t="s">
        <v>17</v>
      </c>
      <c r="C32" s="5" t="s">
        <v>140</v>
      </c>
      <c r="D32" s="5" t="s">
        <v>90</v>
      </c>
      <c r="G32">
        <v>0</v>
      </c>
      <c r="H32">
        <v>0</v>
      </c>
      <c r="I32">
        <v>7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34">
        <f t="shared" si="5"/>
        <v>9</v>
      </c>
      <c r="T32">
        <v>94.55</v>
      </c>
      <c r="U32" s="42">
        <f t="shared" si="6"/>
        <v>9.5187731359069272E-2</v>
      </c>
    </row>
    <row r="33" spans="1:21" ht="50" customHeight="1" x14ac:dyDescent="0.2">
      <c r="A33" t="s">
        <v>14</v>
      </c>
      <c r="B33" s="32" t="s">
        <v>17</v>
      </c>
      <c r="C33" s="5" t="s">
        <v>140</v>
      </c>
      <c r="D33" s="5" t="s">
        <v>91</v>
      </c>
      <c r="E33" s="5" t="s">
        <v>117</v>
      </c>
      <c r="F33" s="5" t="s">
        <v>48</v>
      </c>
      <c r="G33">
        <v>0</v>
      </c>
      <c r="H33">
        <v>0</v>
      </c>
      <c r="I33">
        <v>5</v>
      </c>
      <c r="J33">
        <v>0</v>
      </c>
      <c r="K33">
        <v>3.63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34">
        <f t="shared" si="5"/>
        <v>8.629999999999999</v>
      </c>
      <c r="T33">
        <v>68.930000000000007</v>
      </c>
      <c r="U33" s="42">
        <f t="shared" si="6"/>
        <v>0.12519947773103146</v>
      </c>
    </row>
    <row r="34" spans="1:21" ht="50" customHeight="1" x14ac:dyDescent="0.2">
      <c r="A34" t="s">
        <v>14</v>
      </c>
      <c r="B34" s="32" t="s">
        <v>17</v>
      </c>
      <c r="C34" s="5" t="s">
        <v>134</v>
      </c>
      <c r="D34" s="5" t="s">
        <v>20</v>
      </c>
      <c r="F34" s="5" t="s">
        <v>122</v>
      </c>
      <c r="G34">
        <v>0</v>
      </c>
      <c r="H34">
        <v>1.8</v>
      </c>
      <c r="I34">
        <v>0</v>
      </c>
      <c r="J34">
        <v>0</v>
      </c>
      <c r="K34">
        <v>0</v>
      </c>
      <c r="L34">
        <v>13.45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34">
        <f t="shared" si="5"/>
        <v>15.25</v>
      </c>
      <c r="T34">
        <v>239.56288000000001</v>
      </c>
      <c r="U34" s="42">
        <f t="shared" si="6"/>
        <v>6.3657608390749021E-2</v>
      </c>
    </row>
    <row r="35" spans="1:21" ht="50" customHeight="1" x14ac:dyDescent="0.2">
      <c r="A35" t="s">
        <v>14</v>
      </c>
      <c r="B35" s="32" t="s">
        <v>17</v>
      </c>
      <c r="C35" s="5" t="s">
        <v>57</v>
      </c>
      <c r="D35" s="5" t="s">
        <v>92</v>
      </c>
      <c r="G35">
        <v>2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 s="34">
        <f t="shared" si="5"/>
        <v>4</v>
      </c>
      <c r="T35">
        <v>93.25</v>
      </c>
      <c r="U35" s="42">
        <f t="shared" si="6"/>
        <v>4.2895442359249331E-2</v>
      </c>
    </row>
    <row r="36" spans="1:21" ht="50" customHeight="1" x14ac:dyDescent="0.2">
      <c r="A36" t="s">
        <v>14</v>
      </c>
      <c r="B36" s="32" t="s">
        <v>17</v>
      </c>
      <c r="C36" s="5" t="s">
        <v>140</v>
      </c>
      <c r="D36" s="5" t="s">
        <v>93</v>
      </c>
      <c r="F36" s="5" t="s">
        <v>127</v>
      </c>
      <c r="G36">
        <v>0</v>
      </c>
      <c r="H36">
        <v>1.2</v>
      </c>
      <c r="I36">
        <v>0</v>
      </c>
      <c r="J36">
        <v>0</v>
      </c>
      <c r="K36">
        <v>6.77</v>
      </c>
      <c r="L36">
        <v>1.78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34">
        <f t="shared" si="5"/>
        <v>9.75</v>
      </c>
      <c r="T36">
        <v>87.24</v>
      </c>
      <c r="U36" s="42">
        <f t="shared" si="6"/>
        <v>0.11176066024759286</v>
      </c>
    </row>
    <row r="37" spans="1:21" ht="50" customHeight="1" x14ac:dyDescent="0.2">
      <c r="A37" t="s">
        <v>14</v>
      </c>
      <c r="B37" s="32" t="s">
        <v>17</v>
      </c>
      <c r="C37" s="5" t="s">
        <v>140</v>
      </c>
      <c r="D37" s="5" t="s">
        <v>94</v>
      </c>
      <c r="F37" s="5" t="s">
        <v>128</v>
      </c>
      <c r="G37">
        <v>0</v>
      </c>
      <c r="H37">
        <v>0</v>
      </c>
      <c r="I37">
        <v>9</v>
      </c>
      <c r="J37">
        <v>0</v>
      </c>
      <c r="K37">
        <v>4.5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34">
        <f t="shared" si="5"/>
        <v>13.5</v>
      </c>
      <c r="T37">
        <v>118.9</v>
      </c>
      <c r="U37" s="42">
        <f t="shared" si="6"/>
        <v>0.11354079058031959</v>
      </c>
    </row>
    <row r="38" spans="1:21" ht="50" customHeight="1" x14ac:dyDescent="0.2">
      <c r="A38" t="s">
        <v>14</v>
      </c>
      <c r="B38" s="32" t="s">
        <v>17</v>
      </c>
      <c r="C38" s="5" t="s">
        <v>95</v>
      </c>
      <c r="D38" s="5" t="s">
        <v>63</v>
      </c>
      <c r="F38" s="5" t="s">
        <v>50</v>
      </c>
      <c r="G38">
        <v>0</v>
      </c>
      <c r="H38">
        <v>0.6</v>
      </c>
      <c r="I38">
        <v>7.37</v>
      </c>
      <c r="J38">
        <v>0</v>
      </c>
      <c r="K38">
        <v>4.7</v>
      </c>
      <c r="L38">
        <v>3.13</v>
      </c>
      <c r="M38">
        <v>3.1</v>
      </c>
      <c r="N38">
        <v>0.9</v>
      </c>
      <c r="O38">
        <v>0</v>
      </c>
      <c r="P38">
        <v>0</v>
      </c>
      <c r="Q38">
        <v>0</v>
      </c>
      <c r="R38">
        <v>0</v>
      </c>
      <c r="S38" s="34">
        <f t="shared" si="5"/>
        <v>19.8</v>
      </c>
      <c r="T38">
        <v>170.85</v>
      </c>
      <c r="U38" s="42">
        <f t="shared" si="6"/>
        <v>0.11589113257243197</v>
      </c>
    </row>
    <row r="39" spans="1:21" ht="50" customHeight="1" x14ac:dyDescent="0.2">
      <c r="A39" t="s">
        <v>14</v>
      </c>
      <c r="B39" s="32" t="s">
        <v>17</v>
      </c>
      <c r="C39" s="5" t="s">
        <v>140</v>
      </c>
      <c r="D39" s="5" t="s">
        <v>76</v>
      </c>
      <c r="G39">
        <v>0</v>
      </c>
      <c r="H39">
        <v>0.4</v>
      </c>
      <c r="I39">
        <v>1.2</v>
      </c>
      <c r="J39">
        <v>0</v>
      </c>
      <c r="K39">
        <v>3.74</v>
      </c>
      <c r="L39">
        <v>2.35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34">
        <f t="shared" si="5"/>
        <v>7.6899999999999995</v>
      </c>
      <c r="T39">
        <v>123.58</v>
      </c>
      <c r="U39" s="42">
        <f t="shared" si="6"/>
        <v>6.2226897556238871E-2</v>
      </c>
    </row>
    <row r="40" spans="1:21" ht="50" customHeight="1" x14ac:dyDescent="0.2">
      <c r="A40" t="s">
        <v>14</v>
      </c>
      <c r="B40" s="32" t="s">
        <v>17</v>
      </c>
      <c r="C40" s="5" t="s">
        <v>140</v>
      </c>
      <c r="D40" s="5" t="s">
        <v>64</v>
      </c>
      <c r="F40" s="5" t="s">
        <v>159</v>
      </c>
      <c r="G40">
        <v>0</v>
      </c>
      <c r="H40">
        <v>0</v>
      </c>
      <c r="I40">
        <v>8</v>
      </c>
      <c r="J40">
        <v>0</v>
      </c>
      <c r="K40">
        <v>0</v>
      </c>
      <c r="L40">
        <v>2</v>
      </c>
      <c r="M40">
        <v>0.2</v>
      </c>
      <c r="N40">
        <v>0</v>
      </c>
      <c r="O40">
        <v>0</v>
      </c>
      <c r="P40">
        <v>0</v>
      </c>
      <c r="Q40">
        <v>0</v>
      </c>
      <c r="R40">
        <v>0</v>
      </c>
      <c r="S40" s="34">
        <f t="shared" si="5"/>
        <v>10.199999999999999</v>
      </c>
      <c r="T40">
        <v>79.69</v>
      </c>
      <c r="U40" s="42">
        <f t="shared" si="6"/>
        <v>0.12799598443970384</v>
      </c>
    </row>
    <row r="41" spans="1:21" ht="50" customHeight="1" x14ac:dyDescent="0.2">
      <c r="A41" t="s">
        <v>14</v>
      </c>
      <c r="B41" s="32" t="s">
        <v>17</v>
      </c>
      <c r="C41" s="5" t="s">
        <v>57</v>
      </c>
      <c r="D41" s="5" t="s">
        <v>96</v>
      </c>
      <c r="E41" s="5" t="s">
        <v>118</v>
      </c>
      <c r="F41" s="5" t="s">
        <v>129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34">
        <f t="shared" si="5"/>
        <v>1</v>
      </c>
      <c r="T41">
        <v>7.4</v>
      </c>
      <c r="U41" s="42">
        <f t="shared" si="6"/>
        <v>0.13513513513513511</v>
      </c>
    </row>
    <row r="42" spans="1:21" ht="50" customHeight="1" x14ac:dyDescent="0.2">
      <c r="A42" t="s">
        <v>14</v>
      </c>
      <c r="B42" s="32" t="s">
        <v>17</v>
      </c>
      <c r="C42" s="5" t="s">
        <v>57</v>
      </c>
      <c r="D42" s="5" t="s">
        <v>65</v>
      </c>
      <c r="F42" s="5" t="s">
        <v>68</v>
      </c>
      <c r="G42">
        <v>0</v>
      </c>
      <c r="H42">
        <v>0</v>
      </c>
      <c r="I42">
        <v>0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34">
        <f t="shared" si="5"/>
        <v>3</v>
      </c>
      <c r="T42">
        <v>51.3</v>
      </c>
      <c r="U42" s="42">
        <f t="shared" si="6"/>
        <v>5.8479532163742694E-2</v>
      </c>
    </row>
    <row r="43" spans="1:21" ht="50" customHeight="1" x14ac:dyDescent="0.2">
      <c r="A43" t="s">
        <v>14</v>
      </c>
      <c r="B43" s="32" t="s">
        <v>17</v>
      </c>
      <c r="C43" s="5" t="s">
        <v>140</v>
      </c>
      <c r="D43" s="5" t="s">
        <v>97</v>
      </c>
      <c r="G43">
        <v>0</v>
      </c>
      <c r="H43">
        <v>0.64</v>
      </c>
      <c r="I43">
        <v>0</v>
      </c>
      <c r="J43">
        <v>0</v>
      </c>
      <c r="K43">
        <v>3.43</v>
      </c>
      <c r="L43">
        <v>11.05</v>
      </c>
      <c r="M43">
        <v>0</v>
      </c>
      <c r="N43">
        <v>0.4</v>
      </c>
      <c r="O43">
        <v>0.5</v>
      </c>
      <c r="P43">
        <v>0</v>
      </c>
      <c r="Q43">
        <v>0</v>
      </c>
      <c r="R43">
        <v>0</v>
      </c>
      <c r="S43" s="34">
        <f t="shared" si="5"/>
        <v>16.020000000000003</v>
      </c>
      <c r="T43">
        <v>183.63</v>
      </c>
      <c r="U43" s="42">
        <f t="shared" si="6"/>
        <v>8.7240646953112261E-2</v>
      </c>
    </row>
    <row r="44" spans="1:21" ht="50" customHeight="1" x14ac:dyDescent="0.2">
      <c r="A44" t="s">
        <v>14</v>
      </c>
      <c r="B44" s="32" t="s">
        <v>17</v>
      </c>
      <c r="D44" s="5" t="s">
        <v>149</v>
      </c>
      <c r="F44" s="5" t="s">
        <v>160</v>
      </c>
      <c r="G44">
        <v>0</v>
      </c>
      <c r="H44">
        <v>0</v>
      </c>
      <c r="I44">
        <v>5</v>
      </c>
      <c r="J44">
        <v>0</v>
      </c>
      <c r="K44">
        <v>3</v>
      </c>
      <c r="L44">
        <v>0.7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34">
        <f t="shared" si="5"/>
        <v>8.6999999999999993</v>
      </c>
      <c r="T44">
        <v>50.44</v>
      </c>
      <c r="U44" s="42">
        <f t="shared" si="6"/>
        <v>0.17248215701823949</v>
      </c>
    </row>
    <row r="45" spans="1:21" ht="50" customHeight="1" x14ac:dyDescent="0.2">
      <c r="A45" t="s">
        <v>14</v>
      </c>
      <c r="B45" s="32" t="s">
        <v>17</v>
      </c>
      <c r="C45" s="5" t="s">
        <v>140</v>
      </c>
      <c r="D45" s="5" t="s">
        <v>42</v>
      </c>
      <c r="G45">
        <v>0</v>
      </c>
      <c r="H45">
        <v>0</v>
      </c>
      <c r="I45">
        <v>0</v>
      </c>
      <c r="J45">
        <v>0</v>
      </c>
      <c r="K45">
        <v>4.5999999999999996</v>
      </c>
      <c r="L45">
        <v>5.83</v>
      </c>
      <c r="M45">
        <v>1.4</v>
      </c>
      <c r="N45">
        <v>0</v>
      </c>
      <c r="O45">
        <v>-0.28999999999999998</v>
      </c>
      <c r="P45">
        <v>0</v>
      </c>
      <c r="Q45">
        <v>0</v>
      </c>
      <c r="R45">
        <v>0</v>
      </c>
      <c r="S45" s="34">
        <f t="shared" si="5"/>
        <v>11.540000000000001</v>
      </c>
      <c r="T45">
        <v>130.88999999999999</v>
      </c>
      <c r="U45" s="42">
        <f t="shared" si="6"/>
        <v>8.8165635266254122E-2</v>
      </c>
    </row>
    <row r="46" spans="1:21" ht="50" customHeight="1" x14ac:dyDescent="0.2">
      <c r="A46" t="s">
        <v>14</v>
      </c>
      <c r="B46" s="32" t="s">
        <v>17</v>
      </c>
      <c r="C46" s="5" t="s">
        <v>57</v>
      </c>
      <c r="D46" s="5" t="s">
        <v>66</v>
      </c>
      <c r="F46" s="5" t="s">
        <v>49</v>
      </c>
      <c r="G46">
        <v>0</v>
      </c>
      <c r="H46">
        <v>0</v>
      </c>
      <c r="I46">
        <v>7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34">
        <f t="shared" ref="S46:S75" si="7">SUM(G46:R46)</f>
        <v>8</v>
      </c>
      <c r="T46">
        <v>57</v>
      </c>
      <c r="U46" s="42">
        <f t="shared" ref="U46:U75" si="8">S46/T46</f>
        <v>0.14035087719298245</v>
      </c>
    </row>
    <row r="47" spans="1:21" ht="50" customHeight="1" x14ac:dyDescent="0.2">
      <c r="A47" t="s">
        <v>14</v>
      </c>
      <c r="B47" s="32" t="s">
        <v>17</v>
      </c>
      <c r="C47" s="5" t="s">
        <v>140</v>
      </c>
      <c r="D47" s="5" t="s">
        <v>98</v>
      </c>
      <c r="E47" s="5" t="s">
        <v>119</v>
      </c>
      <c r="F47" s="5" t="s">
        <v>130</v>
      </c>
      <c r="G47">
        <v>0</v>
      </c>
      <c r="H47">
        <v>0</v>
      </c>
      <c r="I47">
        <v>6.6</v>
      </c>
      <c r="J47">
        <v>0</v>
      </c>
      <c r="K47">
        <v>10.199999999999999</v>
      </c>
      <c r="L47">
        <v>11.4</v>
      </c>
      <c r="M47">
        <v>1.1000000000000001</v>
      </c>
      <c r="N47">
        <v>0</v>
      </c>
      <c r="O47">
        <v>0</v>
      </c>
      <c r="P47">
        <v>0</v>
      </c>
      <c r="Q47">
        <v>0</v>
      </c>
      <c r="R47">
        <v>0</v>
      </c>
      <c r="S47" s="34">
        <f t="shared" si="7"/>
        <v>29.299999999999997</v>
      </c>
      <c r="T47">
        <v>200.18</v>
      </c>
      <c r="U47" s="42">
        <f t="shared" si="8"/>
        <v>0.14636826855829752</v>
      </c>
    </row>
    <row r="48" spans="1:21" ht="50" customHeight="1" x14ac:dyDescent="0.2">
      <c r="A48" t="s">
        <v>14</v>
      </c>
      <c r="B48" s="32" t="s">
        <v>17</v>
      </c>
      <c r="C48" s="5" t="s">
        <v>140</v>
      </c>
      <c r="D48" s="5" t="s">
        <v>150</v>
      </c>
      <c r="F48" s="5" t="s">
        <v>50</v>
      </c>
      <c r="G48">
        <v>4.66</v>
      </c>
      <c r="H48">
        <v>2.39</v>
      </c>
      <c r="I48">
        <v>6.35</v>
      </c>
      <c r="J48">
        <v>0.26</v>
      </c>
      <c r="K48">
        <v>12.06</v>
      </c>
      <c r="L48">
        <v>12.54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 s="34">
        <f t="shared" si="7"/>
        <v>39.26</v>
      </c>
      <c r="T48">
        <v>264.69</v>
      </c>
      <c r="U48" s="42">
        <f t="shared" si="8"/>
        <v>0.14832445502285693</v>
      </c>
    </row>
    <row r="49" spans="1:21" ht="50" customHeight="1" x14ac:dyDescent="0.2">
      <c r="A49" t="s">
        <v>14</v>
      </c>
      <c r="B49" s="32" t="s">
        <v>17</v>
      </c>
      <c r="C49" s="5" t="s">
        <v>136</v>
      </c>
      <c r="D49" s="5" t="s">
        <v>99</v>
      </c>
      <c r="F49" s="5" t="s">
        <v>161</v>
      </c>
      <c r="G49">
        <v>0</v>
      </c>
      <c r="H49">
        <v>0</v>
      </c>
      <c r="I49">
        <v>-9.16</v>
      </c>
      <c r="J49">
        <v>0</v>
      </c>
      <c r="K49">
        <v>13.04</v>
      </c>
      <c r="L49">
        <v>7.2</v>
      </c>
      <c r="M49">
        <v>-0.8</v>
      </c>
      <c r="N49">
        <v>0</v>
      </c>
      <c r="O49">
        <v>0</v>
      </c>
      <c r="P49">
        <v>0</v>
      </c>
      <c r="Q49">
        <v>0</v>
      </c>
      <c r="R49">
        <v>0</v>
      </c>
      <c r="S49" s="34">
        <f t="shared" si="7"/>
        <v>10.279999999999998</v>
      </c>
      <c r="T49">
        <v>174.1</v>
      </c>
      <c r="U49" s="42">
        <f t="shared" si="8"/>
        <v>5.9046524985640426E-2</v>
      </c>
    </row>
    <row r="50" spans="1:21" ht="50" customHeight="1" x14ac:dyDescent="0.2">
      <c r="A50" t="s">
        <v>14</v>
      </c>
      <c r="B50" s="32" t="s">
        <v>17</v>
      </c>
      <c r="C50" s="5" t="s">
        <v>140</v>
      </c>
      <c r="D50" s="5" t="s">
        <v>100</v>
      </c>
      <c r="G50">
        <v>0</v>
      </c>
      <c r="H50">
        <v>0.45</v>
      </c>
      <c r="I50">
        <v>3.31</v>
      </c>
      <c r="J50">
        <v>0</v>
      </c>
      <c r="K50">
        <v>9.52</v>
      </c>
      <c r="L50">
        <v>4.87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34">
        <f t="shared" si="7"/>
        <v>18.149999999999999</v>
      </c>
      <c r="T50">
        <v>161.62</v>
      </c>
      <c r="U50" s="42">
        <f t="shared" si="8"/>
        <v>0.11230045786412572</v>
      </c>
    </row>
    <row r="51" spans="1:21" ht="50" customHeight="1" x14ac:dyDescent="0.2">
      <c r="A51" t="s">
        <v>14</v>
      </c>
      <c r="B51" s="32" t="s">
        <v>17</v>
      </c>
      <c r="C51" s="5" t="s">
        <v>140</v>
      </c>
      <c r="D51" s="5" t="s">
        <v>101</v>
      </c>
      <c r="G51">
        <v>0</v>
      </c>
      <c r="H51">
        <v>1.8</v>
      </c>
      <c r="I51">
        <v>6.49</v>
      </c>
      <c r="J51">
        <v>0</v>
      </c>
      <c r="K51">
        <v>3.54</v>
      </c>
      <c r="L51">
        <v>0.68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34">
        <f t="shared" si="7"/>
        <v>12.510000000000002</v>
      </c>
      <c r="T51">
        <v>149.91999999999999</v>
      </c>
      <c r="U51" s="42">
        <f t="shared" si="8"/>
        <v>8.3444503735325526E-2</v>
      </c>
    </row>
    <row r="52" spans="1:21" ht="50" customHeight="1" x14ac:dyDescent="0.2">
      <c r="A52" t="s">
        <v>14</v>
      </c>
      <c r="B52" s="32" t="s">
        <v>17</v>
      </c>
      <c r="C52" s="5" t="s">
        <v>57</v>
      </c>
      <c r="D52" s="5" t="s">
        <v>102</v>
      </c>
      <c r="E52" s="5" t="s">
        <v>120</v>
      </c>
      <c r="F52" s="5" t="s">
        <v>62</v>
      </c>
      <c r="G52">
        <v>0</v>
      </c>
      <c r="H52">
        <v>0</v>
      </c>
      <c r="I52">
        <v>0</v>
      </c>
      <c r="J52">
        <v>0</v>
      </c>
      <c r="K52">
        <v>5.5</v>
      </c>
      <c r="L52">
        <v>2.6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 s="34">
        <f t="shared" si="7"/>
        <v>9.1</v>
      </c>
      <c r="T52">
        <v>15.11</v>
      </c>
      <c r="U52" s="42">
        <f t="shared" si="8"/>
        <v>0.6022501654533422</v>
      </c>
    </row>
    <row r="53" spans="1:21" ht="50" customHeight="1" x14ac:dyDescent="0.2">
      <c r="A53" t="s">
        <v>14</v>
      </c>
      <c r="B53" s="32" t="s">
        <v>17</v>
      </c>
      <c r="C53" s="5" t="s">
        <v>140</v>
      </c>
      <c r="D53" s="5" t="s">
        <v>151</v>
      </c>
      <c r="E53" s="5" t="s">
        <v>157</v>
      </c>
      <c r="F53" s="5" t="s">
        <v>162</v>
      </c>
      <c r="G53">
        <v>0</v>
      </c>
      <c r="H53">
        <v>0</v>
      </c>
      <c r="I53">
        <v>1</v>
      </c>
      <c r="J53">
        <v>0</v>
      </c>
      <c r="K53">
        <v>3.28</v>
      </c>
      <c r="L53">
        <v>2.88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 s="34">
        <f t="shared" si="7"/>
        <v>8.16</v>
      </c>
      <c r="T53">
        <v>121.78</v>
      </c>
      <c r="U53" s="42">
        <f t="shared" si="8"/>
        <v>6.7006076531450159E-2</v>
      </c>
    </row>
    <row r="54" spans="1:21" ht="50" customHeight="1" x14ac:dyDescent="0.2">
      <c r="A54" t="s">
        <v>14</v>
      </c>
      <c r="B54" s="32" t="s">
        <v>17</v>
      </c>
      <c r="C54" s="5" t="s">
        <v>57</v>
      </c>
      <c r="D54" s="5" t="s">
        <v>43</v>
      </c>
      <c r="F54" s="5" t="s">
        <v>131</v>
      </c>
      <c r="G54">
        <v>0</v>
      </c>
      <c r="H54">
        <v>0</v>
      </c>
      <c r="I54">
        <v>0</v>
      </c>
      <c r="J54">
        <v>0</v>
      </c>
      <c r="K54">
        <v>2</v>
      </c>
      <c r="L54">
        <v>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34">
        <f t="shared" si="7"/>
        <v>7</v>
      </c>
      <c r="T54">
        <v>116.92</v>
      </c>
      <c r="U54" s="42">
        <f t="shared" si="8"/>
        <v>5.9869996578857339E-2</v>
      </c>
    </row>
    <row r="55" spans="1:21" ht="50" customHeight="1" x14ac:dyDescent="0.2">
      <c r="A55" t="s">
        <v>14</v>
      </c>
      <c r="B55" s="32" t="s">
        <v>17</v>
      </c>
      <c r="C55" s="5" t="s">
        <v>135</v>
      </c>
      <c r="D55" s="5" t="s">
        <v>139</v>
      </c>
      <c r="G55">
        <v>0</v>
      </c>
      <c r="H55">
        <v>0</v>
      </c>
      <c r="I55">
        <v>6.24</v>
      </c>
      <c r="J55">
        <v>0</v>
      </c>
      <c r="K55">
        <v>15.81</v>
      </c>
      <c r="L55">
        <v>1.83</v>
      </c>
      <c r="M55">
        <v>0.25</v>
      </c>
      <c r="N55">
        <v>0</v>
      </c>
      <c r="O55">
        <v>0</v>
      </c>
      <c r="P55">
        <v>0</v>
      </c>
      <c r="Q55">
        <v>0</v>
      </c>
      <c r="R55">
        <v>0</v>
      </c>
      <c r="S55" s="34">
        <f t="shared" si="7"/>
        <v>24.130000000000003</v>
      </c>
      <c r="T55">
        <v>112.54</v>
      </c>
      <c r="U55" s="42">
        <f t="shared" si="8"/>
        <v>0.21441265327883421</v>
      </c>
    </row>
    <row r="56" spans="1:21" ht="50" customHeight="1" x14ac:dyDescent="0.2">
      <c r="A56" t="s">
        <v>14</v>
      </c>
      <c r="B56" s="32" t="s">
        <v>17</v>
      </c>
      <c r="C56" s="5" t="s">
        <v>140</v>
      </c>
      <c r="D56" s="5" t="s">
        <v>18</v>
      </c>
      <c r="G56">
        <v>0</v>
      </c>
      <c r="H56">
        <v>0</v>
      </c>
      <c r="I56">
        <v>0</v>
      </c>
      <c r="J56">
        <v>0</v>
      </c>
      <c r="K56">
        <v>1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34">
        <f t="shared" si="7"/>
        <v>2</v>
      </c>
      <c r="T56">
        <v>46.4</v>
      </c>
      <c r="U56" s="42">
        <f t="shared" si="8"/>
        <v>4.3103448275862072E-2</v>
      </c>
    </row>
    <row r="57" spans="1:21" ht="50" customHeight="1" x14ac:dyDescent="0.2">
      <c r="A57" s="32" t="s">
        <v>14</v>
      </c>
      <c r="B57" s="32" t="s">
        <v>37</v>
      </c>
      <c r="C57" s="32" t="s">
        <v>57</v>
      </c>
      <c r="D57" s="32" t="s">
        <v>78</v>
      </c>
      <c r="E57" s="32" t="s">
        <v>110</v>
      </c>
      <c r="F57" s="32"/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4</v>
      </c>
      <c r="S57" s="34">
        <f t="shared" si="7"/>
        <v>4</v>
      </c>
      <c r="T57" s="33">
        <v>25</v>
      </c>
      <c r="U57" s="42">
        <f t="shared" si="8"/>
        <v>0.16</v>
      </c>
    </row>
    <row r="58" spans="1:21" ht="50" customHeight="1" x14ac:dyDescent="0.2">
      <c r="A58" s="32" t="s">
        <v>14</v>
      </c>
      <c r="B58" s="32" t="s">
        <v>37</v>
      </c>
      <c r="C58" s="32" t="s">
        <v>57</v>
      </c>
      <c r="D58" s="5" t="s">
        <v>173</v>
      </c>
      <c r="E58" s="32"/>
      <c r="F58" s="32"/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4">
        <f t="shared" si="7"/>
        <v>0</v>
      </c>
      <c r="T58" s="33">
        <v>1</v>
      </c>
      <c r="U58" s="42">
        <f t="shared" si="8"/>
        <v>0</v>
      </c>
    </row>
    <row r="59" spans="1:21" ht="50" customHeight="1" x14ac:dyDescent="0.2">
      <c r="A59" s="32" t="s">
        <v>14</v>
      </c>
      <c r="B59" s="32" t="s">
        <v>37</v>
      </c>
      <c r="C59" s="32"/>
      <c r="D59" s="32" t="s">
        <v>79</v>
      </c>
      <c r="E59" s="32" t="s">
        <v>111</v>
      </c>
      <c r="F59" s="32" t="s">
        <v>163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f t="shared" si="7"/>
        <v>0</v>
      </c>
      <c r="T59" s="33">
        <v>2</v>
      </c>
      <c r="U59" s="42">
        <f t="shared" si="8"/>
        <v>0</v>
      </c>
    </row>
    <row r="60" spans="1:21" ht="50" customHeight="1" x14ac:dyDescent="0.2">
      <c r="A60" s="32" t="s">
        <v>14</v>
      </c>
      <c r="B60" s="32" t="s">
        <v>37</v>
      </c>
      <c r="C60" s="32" t="s">
        <v>57</v>
      </c>
      <c r="D60" s="32" t="s">
        <v>165</v>
      </c>
      <c r="E60" s="32"/>
      <c r="F60" s="32"/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1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4">
        <f t="shared" si="7"/>
        <v>1</v>
      </c>
      <c r="T60" s="33">
        <v>3</v>
      </c>
      <c r="U60" s="42">
        <f t="shared" si="8"/>
        <v>0.33333333333333331</v>
      </c>
    </row>
    <row r="61" spans="1:21" ht="50" customHeight="1" x14ac:dyDescent="0.2">
      <c r="A61" s="32" t="s">
        <v>14</v>
      </c>
      <c r="B61" s="32" t="s">
        <v>37</v>
      </c>
      <c r="C61" s="32"/>
      <c r="D61" s="32" t="s">
        <v>141</v>
      </c>
      <c r="E61" s="32" t="s">
        <v>154</v>
      </c>
      <c r="F61" s="32" t="s">
        <v>164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4">
        <f t="shared" si="7"/>
        <v>0</v>
      </c>
      <c r="T61" s="33">
        <v>1</v>
      </c>
      <c r="U61" s="42">
        <f t="shared" si="8"/>
        <v>0</v>
      </c>
    </row>
    <row r="62" spans="1:21" ht="50" customHeight="1" x14ac:dyDescent="0.2">
      <c r="A62" s="32" t="s">
        <v>14</v>
      </c>
      <c r="B62" s="32" t="s">
        <v>37</v>
      </c>
      <c r="C62" s="32" t="s">
        <v>57</v>
      </c>
      <c r="D62" s="32" t="s">
        <v>80</v>
      </c>
      <c r="E62" s="32"/>
      <c r="F62" s="32"/>
      <c r="G62" s="33">
        <v>1</v>
      </c>
      <c r="H62" s="33">
        <v>0</v>
      </c>
      <c r="I62" s="33">
        <v>0</v>
      </c>
      <c r="J62" s="33">
        <v>0</v>
      </c>
      <c r="K62" s="33">
        <v>0</v>
      </c>
      <c r="L62" s="33">
        <v>1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4">
        <f t="shared" si="7"/>
        <v>2</v>
      </c>
      <c r="T62" s="33">
        <v>14</v>
      </c>
      <c r="U62" s="42">
        <f t="shared" si="8"/>
        <v>0.14285714285714285</v>
      </c>
    </row>
    <row r="63" spans="1:21" ht="50" customHeight="1" x14ac:dyDescent="0.2">
      <c r="A63" s="32" t="s">
        <v>14</v>
      </c>
      <c r="B63" s="32" t="s">
        <v>37</v>
      </c>
      <c r="C63" s="32" t="s">
        <v>57</v>
      </c>
      <c r="D63" s="32" t="s">
        <v>81</v>
      </c>
      <c r="E63" s="32" t="s">
        <v>112</v>
      </c>
      <c r="F63" s="32"/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1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 t="shared" si="7"/>
        <v>1</v>
      </c>
      <c r="T63" s="33">
        <v>5.8</v>
      </c>
      <c r="U63" s="42">
        <f t="shared" si="8"/>
        <v>0.17241379310344829</v>
      </c>
    </row>
    <row r="64" spans="1:21" ht="50" customHeight="1" x14ac:dyDescent="0.2">
      <c r="A64" s="32" t="s">
        <v>14</v>
      </c>
      <c r="B64" s="32" t="s">
        <v>37</v>
      </c>
      <c r="C64" s="32" t="s">
        <v>57</v>
      </c>
      <c r="D64" s="32" t="s">
        <v>81</v>
      </c>
      <c r="E64" s="32" t="s">
        <v>113</v>
      </c>
      <c r="F64" s="32"/>
      <c r="G64" s="33">
        <v>0</v>
      </c>
      <c r="H64" s="33">
        <v>0</v>
      </c>
      <c r="I64" s="33">
        <v>0</v>
      </c>
      <c r="J64" s="33">
        <v>1</v>
      </c>
      <c r="K64" s="33">
        <v>2</v>
      </c>
      <c r="L64" s="33">
        <v>0</v>
      </c>
      <c r="M64" s="33">
        <v>1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4">
        <f t="shared" si="7"/>
        <v>4</v>
      </c>
      <c r="T64" s="33">
        <v>7</v>
      </c>
      <c r="U64" s="42">
        <f t="shared" si="8"/>
        <v>0.5714285714285714</v>
      </c>
    </row>
    <row r="65" spans="1:21" ht="50" customHeight="1" x14ac:dyDescent="0.2">
      <c r="A65" s="32" t="s">
        <v>14</v>
      </c>
      <c r="B65" s="32" t="s">
        <v>37</v>
      </c>
      <c r="C65" s="32" t="s">
        <v>140</v>
      </c>
      <c r="D65" s="32" t="s">
        <v>81</v>
      </c>
      <c r="E65" s="32" t="s">
        <v>155</v>
      </c>
      <c r="F65" s="32"/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1.7</v>
      </c>
      <c r="S65" s="34">
        <f t="shared" si="7"/>
        <v>1.7</v>
      </c>
      <c r="T65" s="33">
        <v>12.8</v>
      </c>
      <c r="U65" s="42">
        <f t="shared" si="8"/>
        <v>0.1328125</v>
      </c>
    </row>
    <row r="66" spans="1:21" ht="50" customHeight="1" x14ac:dyDescent="0.2">
      <c r="A66" s="32" t="s">
        <v>14</v>
      </c>
      <c r="B66" s="32" t="s">
        <v>37</v>
      </c>
      <c r="C66" s="32" t="s">
        <v>140</v>
      </c>
      <c r="D66" s="32" t="s">
        <v>82</v>
      </c>
      <c r="E66" s="32" t="s">
        <v>114</v>
      </c>
      <c r="F66" s="32"/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4">
        <f t="shared" si="7"/>
        <v>0</v>
      </c>
      <c r="T66" s="33">
        <v>8</v>
      </c>
      <c r="U66" s="42">
        <f t="shared" si="8"/>
        <v>0</v>
      </c>
    </row>
    <row r="67" spans="1:21" ht="50" customHeight="1" x14ac:dyDescent="0.2">
      <c r="A67" s="32" t="s">
        <v>14</v>
      </c>
      <c r="B67" s="32" t="s">
        <v>37</v>
      </c>
      <c r="C67" s="32" t="s">
        <v>140</v>
      </c>
      <c r="D67" s="32" t="s">
        <v>142</v>
      </c>
      <c r="E67" s="32"/>
      <c r="F67" s="32"/>
      <c r="G67" s="33">
        <v>0</v>
      </c>
      <c r="H67" s="33">
        <v>0</v>
      </c>
      <c r="I67" s="33">
        <v>1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f t="shared" si="7"/>
        <v>1</v>
      </c>
      <c r="T67" s="33">
        <v>21.9</v>
      </c>
      <c r="U67" s="42">
        <f t="shared" si="8"/>
        <v>4.5662100456621009E-2</v>
      </c>
    </row>
    <row r="68" spans="1:21" ht="50" customHeight="1" x14ac:dyDescent="0.2">
      <c r="A68" s="5" t="s">
        <v>152</v>
      </c>
      <c r="B68" s="32" t="s">
        <v>17</v>
      </c>
      <c r="D68" s="5" t="s">
        <v>153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34">
        <f t="shared" si="7"/>
        <v>0</v>
      </c>
      <c r="T68">
        <v>57</v>
      </c>
      <c r="U68" s="42">
        <f t="shared" si="8"/>
        <v>0</v>
      </c>
    </row>
    <row r="69" spans="1:21" ht="50" customHeight="1" x14ac:dyDescent="0.2">
      <c r="A69" t="s">
        <v>15</v>
      </c>
      <c r="B69" s="32" t="s">
        <v>17</v>
      </c>
      <c r="C69" s="5" t="s">
        <v>140</v>
      </c>
      <c r="D69" s="5" t="s">
        <v>103</v>
      </c>
      <c r="F69" s="5" t="s">
        <v>132</v>
      </c>
      <c r="G69">
        <v>0</v>
      </c>
      <c r="H69">
        <v>0</v>
      </c>
      <c r="I69">
        <v>6</v>
      </c>
      <c r="J69">
        <v>0</v>
      </c>
      <c r="K69">
        <v>7.2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34">
        <f t="shared" si="7"/>
        <v>22.2</v>
      </c>
      <c r="T69">
        <v>269.69</v>
      </c>
      <c r="U69" s="42">
        <f t="shared" si="8"/>
        <v>8.2316734027958027E-2</v>
      </c>
    </row>
    <row r="70" spans="1:21" ht="50" customHeight="1" x14ac:dyDescent="0.2">
      <c r="A70" t="s">
        <v>15</v>
      </c>
      <c r="B70" s="32" t="s">
        <v>17</v>
      </c>
      <c r="C70" s="5" t="s">
        <v>140</v>
      </c>
      <c r="D70" s="5" t="s">
        <v>104</v>
      </c>
      <c r="G70">
        <v>0</v>
      </c>
      <c r="H70">
        <v>0</v>
      </c>
      <c r="I70">
        <v>1</v>
      </c>
      <c r="J70">
        <v>0</v>
      </c>
      <c r="K70">
        <v>4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34">
        <f t="shared" si="7"/>
        <v>8</v>
      </c>
      <c r="T70">
        <v>118.54</v>
      </c>
      <c r="U70" s="42">
        <f t="shared" si="8"/>
        <v>6.7487767842078619E-2</v>
      </c>
    </row>
    <row r="71" spans="1:21" ht="50" customHeight="1" x14ac:dyDescent="0.2">
      <c r="A71" t="s">
        <v>15</v>
      </c>
      <c r="B71" s="32" t="s">
        <v>17</v>
      </c>
      <c r="C71" s="5" t="s">
        <v>140</v>
      </c>
      <c r="D71" s="5" t="s">
        <v>105</v>
      </c>
      <c r="G71">
        <v>0</v>
      </c>
      <c r="H71">
        <v>0</v>
      </c>
      <c r="I71">
        <v>2.6</v>
      </c>
      <c r="J71">
        <v>0</v>
      </c>
      <c r="K71">
        <v>3</v>
      </c>
      <c r="L71">
        <v>2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 s="34">
        <f t="shared" si="7"/>
        <v>8.6</v>
      </c>
      <c r="T71">
        <v>160.55000000000001</v>
      </c>
      <c r="U71" s="42">
        <f t="shared" si="8"/>
        <v>5.356586733104951E-2</v>
      </c>
    </row>
    <row r="72" spans="1:21" ht="50" customHeight="1" x14ac:dyDescent="0.2">
      <c r="A72" t="s">
        <v>16</v>
      </c>
      <c r="B72" s="32" t="s">
        <v>17</v>
      </c>
      <c r="C72" s="5" t="s">
        <v>140</v>
      </c>
      <c r="D72" s="5" t="s">
        <v>44</v>
      </c>
      <c r="E72" s="5" t="s">
        <v>121</v>
      </c>
      <c r="G72">
        <v>0</v>
      </c>
      <c r="H72">
        <v>0</v>
      </c>
      <c r="I72">
        <v>2</v>
      </c>
      <c r="J72">
        <v>0</v>
      </c>
      <c r="K72">
        <v>3.6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34">
        <f t="shared" si="7"/>
        <v>6.6</v>
      </c>
      <c r="T72">
        <v>58.5</v>
      </c>
      <c r="U72" s="42">
        <f t="shared" si="8"/>
        <v>0.11282051282051281</v>
      </c>
    </row>
    <row r="73" spans="1:21" ht="50" customHeight="1" x14ac:dyDescent="0.2">
      <c r="A73" t="s">
        <v>16</v>
      </c>
      <c r="B73" s="32" t="s">
        <v>17</v>
      </c>
      <c r="C73" s="5" t="s">
        <v>140</v>
      </c>
      <c r="D73" s="5" t="s">
        <v>45</v>
      </c>
      <c r="G73">
        <v>0</v>
      </c>
      <c r="H73">
        <v>0.5</v>
      </c>
      <c r="I73">
        <v>3</v>
      </c>
      <c r="J73">
        <v>0</v>
      </c>
      <c r="K73">
        <v>2</v>
      </c>
      <c r="L73">
        <v>1.2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34">
        <f t="shared" si="7"/>
        <v>6.7</v>
      </c>
      <c r="T73">
        <v>146.4</v>
      </c>
      <c r="U73" s="42">
        <f t="shared" si="8"/>
        <v>4.5765027322404374E-2</v>
      </c>
    </row>
    <row r="74" spans="1:21" ht="50" customHeight="1" x14ac:dyDescent="0.2">
      <c r="A74" t="s">
        <v>16</v>
      </c>
      <c r="B74" s="32" t="s">
        <v>17</v>
      </c>
      <c r="C74" s="5" t="s">
        <v>57</v>
      </c>
      <c r="D74" s="5" t="s">
        <v>106</v>
      </c>
      <c r="G74">
        <v>0</v>
      </c>
      <c r="H74">
        <v>0</v>
      </c>
      <c r="I74">
        <v>0</v>
      </c>
      <c r="J74">
        <v>1</v>
      </c>
      <c r="K74">
        <v>2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34">
        <f t="shared" si="7"/>
        <v>4</v>
      </c>
      <c r="T74">
        <v>10.3</v>
      </c>
      <c r="U74" s="42">
        <f t="shared" si="8"/>
        <v>0.38834951456310679</v>
      </c>
    </row>
    <row r="75" spans="1:21" ht="50" customHeight="1" x14ac:dyDescent="0.2">
      <c r="A75" t="s">
        <v>107</v>
      </c>
      <c r="B75" s="5" t="s">
        <v>37</v>
      </c>
      <c r="C75" s="5" t="s">
        <v>108</v>
      </c>
      <c r="D75" s="5" t="s">
        <v>109</v>
      </c>
      <c r="G75">
        <v>0</v>
      </c>
      <c r="H75">
        <v>3</v>
      </c>
      <c r="I75">
        <v>51</v>
      </c>
      <c r="J75">
        <v>0</v>
      </c>
      <c r="K75">
        <v>51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34">
        <f t="shared" si="7"/>
        <v>105</v>
      </c>
      <c r="T75">
        <v>395.5</v>
      </c>
      <c r="U75" s="42">
        <f t="shared" si="8"/>
        <v>0.26548672566371684</v>
      </c>
    </row>
  </sheetData>
  <sortState xmlns:xlrd2="http://schemas.microsoft.com/office/spreadsheetml/2017/richdata2" ref="A14:U75">
    <sortCondition ref="A14:A75"/>
    <sortCondition ref="B14:B75"/>
    <sortCondition ref="D14:D75"/>
    <sortCondition ref="E14:E75"/>
  </sortState>
  <pageMargins left="0.7" right="0.7" top="0.75" bottom="0.75" header="0.3" footer="0.3"/>
  <pageSetup paperSize="9" orientation="portrait" horizontalDpi="0" verticalDpi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2EDF-4C02-5740-A37D-E1CB26BC34BB}">
  <dimension ref="A1:V72"/>
  <sheetViews>
    <sheetView zoomScale="90" zoomScaleNormal="90" workbookViewId="0"/>
  </sheetViews>
  <sheetFormatPr baseColWidth="10" defaultRowHeight="16" x14ac:dyDescent="0.2"/>
  <cols>
    <col min="1" max="1" width="15.1640625" customWidth="1"/>
    <col min="2" max="2" width="8.6640625" style="5" bestFit="1" customWidth="1"/>
    <col min="3" max="3" width="43.33203125" style="5" customWidth="1"/>
    <col min="4" max="4" width="27" style="5" customWidth="1"/>
    <col min="5" max="5" width="61.1640625" style="5" customWidth="1"/>
    <col min="6" max="6" width="41.1640625" style="5" customWidth="1"/>
    <col min="7" max="9" width="6.83203125" customWidth="1"/>
    <col min="10" max="10" width="12.1640625" customWidth="1"/>
    <col min="11" max="18" width="6.83203125" customWidth="1"/>
    <col min="19" max="19" width="19.83203125" style="2" customWidth="1"/>
    <col min="20" max="20" width="14" customWidth="1"/>
    <col min="21" max="21" width="14" style="2" customWidth="1"/>
  </cols>
  <sheetData>
    <row r="1" spans="1:22" ht="26" x14ac:dyDescent="0.3">
      <c r="A1" s="30" t="s">
        <v>69</v>
      </c>
    </row>
    <row r="2" spans="1:22" ht="19" x14ac:dyDescent="0.25">
      <c r="A2" s="4" t="s">
        <v>169</v>
      </c>
      <c r="G2" s="2" t="s">
        <v>7</v>
      </c>
    </row>
    <row r="3" spans="1:22" ht="37" customHeight="1" x14ac:dyDescent="0.25">
      <c r="A3" s="4"/>
      <c r="F3" s="14" t="s">
        <v>21</v>
      </c>
      <c r="G3" s="9">
        <v>3</v>
      </c>
      <c r="H3" s="9">
        <v>4</v>
      </c>
      <c r="I3" s="9">
        <v>5</v>
      </c>
      <c r="J3" s="10" t="s">
        <v>47</v>
      </c>
      <c r="K3" s="9">
        <v>6</v>
      </c>
      <c r="L3" s="9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>
        <v>9</v>
      </c>
      <c r="R3" s="9" t="s">
        <v>74</v>
      </c>
      <c r="S3" s="14" t="s">
        <v>27</v>
      </c>
      <c r="T3" s="14" t="s">
        <v>29</v>
      </c>
      <c r="U3" s="11" t="s">
        <v>28</v>
      </c>
    </row>
    <row r="4" spans="1:22" ht="19" x14ac:dyDescent="0.25">
      <c r="A4" s="4"/>
      <c r="F4" s="40" t="s">
        <v>14</v>
      </c>
      <c r="G4" s="31">
        <f t="shared" ref="G4:S6" si="0">AVERAGEIF($A$14:$A$9931,$F4,G$14:G$9931)</f>
        <v>0.10692307692307693</v>
      </c>
      <c r="H4" s="31">
        <f t="shared" si="0"/>
        <v>0.34596153846153843</v>
      </c>
      <c r="I4" s="31">
        <f t="shared" si="0"/>
        <v>2.0742307692307693</v>
      </c>
      <c r="J4" s="31">
        <f t="shared" si="0"/>
        <v>5.0000000000000001E-3</v>
      </c>
      <c r="K4" s="31">
        <f t="shared" si="0"/>
        <v>1.9465384615384616</v>
      </c>
      <c r="L4" s="31">
        <f t="shared" si="0"/>
        <v>1.8142307692307695</v>
      </c>
      <c r="M4" s="31">
        <f t="shared" si="0"/>
        <v>0.33750000000000002</v>
      </c>
      <c r="N4" s="31">
        <f t="shared" si="0"/>
        <v>2.5000000000000001E-2</v>
      </c>
      <c r="O4" s="31">
        <f t="shared" si="0"/>
        <v>9.6153846153846159E-3</v>
      </c>
      <c r="P4" s="31">
        <f t="shared" si="0"/>
        <v>0</v>
      </c>
      <c r="Q4" s="31">
        <f t="shared" si="0"/>
        <v>0</v>
      </c>
      <c r="R4" s="31">
        <f t="shared" si="0"/>
        <v>1.3461538461538461E-2</v>
      </c>
      <c r="S4" s="15">
        <f t="shared" si="0"/>
        <v>6.6784615384615371</v>
      </c>
      <c r="T4" s="16">
        <f>AVERAGEIF($A$14:$A$9862,$F4,$T$14:$T$9862)</f>
        <v>106.17524769230769</v>
      </c>
      <c r="U4" s="41">
        <f t="shared" ref="U4:U10" si="1">S4/T4</f>
        <v>6.290036221827798E-2</v>
      </c>
    </row>
    <row r="5" spans="1:22" ht="19" x14ac:dyDescent="0.25">
      <c r="A5" s="4"/>
      <c r="F5" s="40" t="s">
        <v>15</v>
      </c>
      <c r="G5" s="31">
        <f t="shared" si="0"/>
        <v>0</v>
      </c>
      <c r="H5" s="31">
        <f t="shared" si="0"/>
        <v>0</v>
      </c>
      <c r="I5" s="31">
        <f t="shared" si="0"/>
        <v>0.33333333333333331</v>
      </c>
      <c r="J5" s="31">
        <f t="shared" si="0"/>
        <v>0</v>
      </c>
      <c r="K5" s="31">
        <f t="shared" si="0"/>
        <v>2.3333333333333335</v>
      </c>
      <c r="L5" s="31">
        <f t="shared" si="0"/>
        <v>4</v>
      </c>
      <c r="M5" s="31">
        <f t="shared" si="0"/>
        <v>0.33333333333333331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15">
        <f t="shared" si="0"/>
        <v>7</v>
      </c>
      <c r="T5" s="16">
        <f>AVERAGEIF($A$14:$A$9862,$F5,$T$14:$T$9862)</f>
        <v>182.92666666666665</v>
      </c>
      <c r="U5" s="41">
        <f t="shared" si="1"/>
        <v>3.8266700681511723E-2</v>
      </c>
    </row>
    <row r="6" spans="1:22" ht="19" x14ac:dyDescent="0.25">
      <c r="A6" s="4"/>
      <c r="F6" s="40" t="s">
        <v>16</v>
      </c>
      <c r="G6" s="31">
        <f t="shared" si="0"/>
        <v>0</v>
      </c>
      <c r="H6" s="31">
        <f t="shared" si="0"/>
        <v>0</v>
      </c>
      <c r="I6" s="31">
        <f t="shared" si="0"/>
        <v>1</v>
      </c>
      <c r="J6" s="31">
        <f t="shared" si="0"/>
        <v>0.33333333333333331</v>
      </c>
      <c r="K6" s="31">
        <f t="shared" si="0"/>
        <v>0.66666666666666663</v>
      </c>
      <c r="L6" s="31">
        <f t="shared" si="0"/>
        <v>0.73333333333333339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  <c r="S6" s="15">
        <f t="shared" si="0"/>
        <v>2.7333333333333329</v>
      </c>
      <c r="T6" s="16">
        <f>AVERAGEIF($A$14:$A$9862,$F6,$T$14:$T$9862)</f>
        <v>71.733333333333334</v>
      </c>
      <c r="U6" s="41">
        <f t="shared" si="1"/>
        <v>3.8104089219330846E-2</v>
      </c>
    </row>
    <row r="7" spans="1:22" ht="19" x14ac:dyDescent="0.25">
      <c r="A7" s="4"/>
      <c r="F7" s="40" t="s">
        <v>13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5"/>
      <c r="T7" s="16"/>
      <c r="U7" s="41"/>
      <c r="V7" t="s">
        <v>172</v>
      </c>
    </row>
    <row r="8" spans="1:22" ht="19" x14ac:dyDescent="0.25">
      <c r="A8" s="4"/>
      <c r="F8" s="40" t="s">
        <v>17</v>
      </c>
      <c r="G8" s="31">
        <f t="shared" ref="G8:S9" si="2">AVERAGEIF($B$14:$B$9931,$F8,G$14:G$9931)</f>
        <v>0.11583333333333334</v>
      </c>
      <c r="H8" s="31">
        <f t="shared" si="2"/>
        <v>0.37479166666666663</v>
      </c>
      <c r="I8" s="31">
        <f t="shared" si="2"/>
        <v>2.3304166666666668</v>
      </c>
      <c r="J8" s="31">
        <f t="shared" si="2"/>
        <v>2.6249999999999999E-2</v>
      </c>
      <c r="K8" s="31">
        <f t="shared" si="2"/>
        <v>2.2754166666666666</v>
      </c>
      <c r="L8" s="31">
        <f t="shared" si="2"/>
        <v>2.2612500000000004</v>
      </c>
      <c r="M8" s="31">
        <f t="shared" si="2"/>
        <v>0.36562500000000003</v>
      </c>
      <c r="N8" s="31">
        <f t="shared" si="2"/>
        <v>2.7083333333333334E-2</v>
      </c>
      <c r="O8" s="31">
        <f t="shared" si="2"/>
        <v>1.0416666666666666E-2</v>
      </c>
      <c r="P8" s="31">
        <f t="shared" si="2"/>
        <v>0</v>
      </c>
      <c r="Q8" s="31">
        <f t="shared" si="2"/>
        <v>0</v>
      </c>
      <c r="R8" s="31">
        <f t="shared" si="2"/>
        <v>0</v>
      </c>
      <c r="S8" s="15">
        <f t="shared" si="2"/>
        <v>7.7870833333333316</v>
      </c>
      <c r="T8" s="16">
        <f>AVERAGEIF($B$14:$B$9862,$F8,$T$14:$T$9862)</f>
        <v>128.84568499999997</v>
      </c>
      <c r="U8" s="41">
        <f t="shared" si="1"/>
        <v>6.0437284596168921E-2</v>
      </c>
    </row>
    <row r="9" spans="1:22" ht="19" x14ac:dyDescent="0.25">
      <c r="A9" s="4"/>
      <c r="F9" s="40" t="s">
        <v>37</v>
      </c>
      <c r="G9" s="31">
        <f t="shared" si="2"/>
        <v>0</v>
      </c>
      <c r="H9" s="31">
        <f t="shared" si="2"/>
        <v>0.27272727272727271</v>
      </c>
      <c r="I9" s="31">
        <f t="shared" si="2"/>
        <v>2.7272727272727271</v>
      </c>
      <c r="J9" s="31">
        <f t="shared" si="2"/>
        <v>0</v>
      </c>
      <c r="K9" s="31">
        <f t="shared" si="2"/>
        <v>2.8181818181818183</v>
      </c>
      <c r="L9" s="31">
        <f t="shared" si="2"/>
        <v>0</v>
      </c>
      <c r="M9" s="31">
        <f t="shared" si="2"/>
        <v>9.0909090909090912E-2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 t="shared" si="2"/>
        <v>6.363636363636363E-2</v>
      </c>
      <c r="S9" s="15">
        <f t="shared" si="2"/>
        <v>5.9727272727272727</v>
      </c>
      <c r="T9" s="16">
        <f>AVERAGEIF($B$14:$B$9862,$F9,$T$14:$T$9862)</f>
        <v>45.090909090909093</v>
      </c>
      <c r="U9" s="41">
        <f t="shared" si="1"/>
        <v>0.13245967741935483</v>
      </c>
    </row>
    <row r="10" spans="1:22" ht="19" x14ac:dyDescent="0.25">
      <c r="A10" s="4"/>
      <c r="F10" s="14" t="s">
        <v>22</v>
      </c>
      <c r="G10" s="12">
        <f t="shared" ref="G10:T10" si="3">AVERAGE(G14:G9931)</f>
        <v>9.4237288135593233E-2</v>
      </c>
      <c r="H10" s="12">
        <f t="shared" si="3"/>
        <v>0.35576271186440678</v>
      </c>
      <c r="I10" s="12">
        <f t="shared" si="3"/>
        <v>2.4044067796610173</v>
      </c>
      <c r="J10" s="12">
        <f t="shared" si="3"/>
        <v>2.135593220338983E-2</v>
      </c>
      <c r="K10" s="12">
        <f t="shared" si="3"/>
        <v>2.3766101694915256</v>
      </c>
      <c r="L10" s="12">
        <f t="shared" si="3"/>
        <v>1.839661016949153</v>
      </c>
      <c r="M10" s="12">
        <f t="shared" si="3"/>
        <v>0.31440677966101699</v>
      </c>
      <c r="N10" s="12">
        <f t="shared" si="3"/>
        <v>2.2033898305084745E-2</v>
      </c>
      <c r="O10" s="12">
        <f t="shared" si="3"/>
        <v>8.4745762711864406E-3</v>
      </c>
      <c r="P10" s="12">
        <f t="shared" si="3"/>
        <v>0</v>
      </c>
      <c r="Q10" s="12">
        <f t="shared" si="3"/>
        <v>0</v>
      </c>
      <c r="R10" s="12">
        <f t="shared" si="3"/>
        <v>1.1864406779661016E-2</v>
      </c>
      <c r="S10" s="17">
        <f t="shared" si="3"/>
        <v>7.4488135593220326</v>
      </c>
      <c r="T10" s="17">
        <f t="shared" si="3"/>
        <v>113.23038779661016</v>
      </c>
      <c r="U10" s="13">
        <f t="shared" si="1"/>
        <v>6.5784580484718885E-2</v>
      </c>
    </row>
    <row r="11" spans="1:22" ht="19" x14ac:dyDescent="0.25">
      <c r="A11" s="4"/>
    </row>
    <row r="12" spans="1:22" x14ac:dyDescent="0.2">
      <c r="A12" s="2"/>
      <c r="B12" s="6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2" ht="34" customHeight="1" x14ac:dyDescent="0.2">
      <c r="A13" s="18" t="s">
        <v>5</v>
      </c>
      <c r="B13" s="20" t="s">
        <v>6</v>
      </c>
      <c r="C13" s="20" t="s">
        <v>56</v>
      </c>
      <c r="D13" s="20" t="s">
        <v>12</v>
      </c>
      <c r="E13" s="20" t="s">
        <v>38</v>
      </c>
      <c r="F13" s="20" t="s">
        <v>39</v>
      </c>
      <c r="G13" s="9">
        <v>3</v>
      </c>
      <c r="H13" s="9">
        <v>4</v>
      </c>
      <c r="I13" s="9">
        <v>5</v>
      </c>
      <c r="J13" s="10" t="s">
        <v>47</v>
      </c>
      <c r="K13" s="9">
        <v>6</v>
      </c>
      <c r="L13" s="9">
        <v>7</v>
      </c>
      <c r="M13" s="9" t="s">
        <v>8</v>
      </c>
      <c r="N13" s="9" t="s">
        <v>9</v>
      </c>
      <c r="O13" s="9" t="s">
        <v>10</v>
      </c>
      <c r="P13" s="9" t="s">
        <v>11</v>
      </c>
      <c r="Q13" s="9">
        <v>9</v>
      </c>
      <c r="R13" s="9" t="s">
        <v>74</v>
      </c>
      <c r="S13" s="14" t="s">
        <v>27</v>
      </c>
      <c r="T13" s="10" t="s">
        <v>26</v>
      </c>
      <c r="U13" s="11" t="s">
        <v>28</v>
      </c>
    </row>
    <row r="14" spans="1:22" ht="50" customHeight="1" x14ac:dyDescent="0.2">
      <c r="A14" t="s">
        <v>14</v>
      </c>
      <c r="B14" s="5" t="s">
        <v>17</v>
      </c>
      <c r="C14" s="5" t="s">
        <v>140</v>
      </c>
      <c r="D14" s="5" t="s">
        <v>83</v>
      </c>
      <c r="G14">
        <v>0</v>
      </c>
      <c r="H14">
        <v>0</v>
      </c>
      <c r="I14">
        <v>0.3</v>
      </c>
      <c r="J14">
        <v>0</v>
      </c>
      <c r="K14">
        <v>3.8</v>
      </c>
      <c r="L14">
        <v>3.9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2">
        <f t="shared" ref="S14:S45" si="4">SUM(G14:R14)</f>
        <v>8</v>
      </c>
      <c r="T14">
        <v>66.989999999999995</v>
      </c>
      <c r="U14" s="43">
        <f t="shared" ref="U14:U45" si="5">S14/T14</f>
        <v>0.1194208090759815</v>
      </c>
    </row>
    <row r="15" spans="1:22" ht="50" customHeight="1" x14ac:dyDescent="0.2">
      <c r="A15" t="s">
        <v>14</v>
      </c>
      <c r="B15" s="5" t="s">
        <v>17</v>
      </c>
      <c r="C15" s="5" t="s">
        <v>133</v>
      </c>
      <c r="D15" s="5" t="s">
        <v>84</v>
      </c>
      <c r="G15">
        <v>0</v>
      </c>
      <c r="H15">
        <v>0</v>
      </c>
      <c r="I15">
        <v>0</v>
      </c>
      <c r="J15">
        <v>0</v>
      </c>
      <c r="K15">
        <v>0</v>
      </c>
      <c r="L15">
        <v>0.8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2">
        <f t="shared" si="4"/>
        <v>0.8</v>
      </c>
      <c r="T15">
        <v>34.54</v>
      </c>
      <c r="U15" s="43">
        <f t="shared" si="5"/>
        <v>2.3161551823972209E-2</v>
      </c>
    </row>
    <row r="16" spans="1:22" ht="50" customHeight="1" x14ac:dyDescent="0.2">
      <c r="A16" t="s">
        <v>14</v>
      </c>
      <c r="B16" s="5" t="s">
        <v>17</v>
      </c>
      <c r="C16" s="5" t="s">
        <v>57</v>
      </c>
      <c r="D16" s="5" t="s">
        <v>59</v>
      </c>
      <c r="G16">
        <v>0</v>
      </c>
      <c r="H16">
        <v>0</v>
      </c>
      <c r="I16">
        <v>7.54</v>
      </c>
      <c r="J16">
        <v>0</v>
      </c>
      <c r="K16">
        <v>0</v>
      </c>
      <c r="L16">
        <v>12.81</v>
      </c>
      <c r="M16">
        <v>3.2</v>
      </c>
      <c r="N16">
        <v>0</v>
      </c>
      <c r="O16">
        <v>0</v>
      </c>
      <c r="P16">
        <v>0</v>
      </c>
      <c r="Q16">
        <v>0</v>
      </c>
      <c r="R16">
        <v>0</v>
      </c>
      <c r="S16" s="2">
        <f t="shared" si="4"/>
        <v>23.55</v>
      </c>
      <c r="T16">
        <v>313.45999999999998</v>
      </c>
      <c r="U16" s="43">
        <f t="shared" si="5"/>
        <v>7.5129203088113328E-2</v>
      </c>
    </row>
    <row r="17" spans="1:21" ht="50" customHeight="1" x14ac:dyDescent="0.2">
      <c r="A17" t="s">
        <v>14</v>
      </c>
      <c r="B17" s="5" t="s">
        <v>17</v>
      </c>
      <c r="C17" s="5" t="s">
        <v>140</v>
      </c>
      <c r="D17" s="5" t="s">
        <v>60</v>
      </c>
      <c r="G17">
        <v>0</v>
      </c>
      <c r="H17">
        <v>0.36</v>
      </c>
      <c r="I17">
        <v>5</v>
      </c>
      <c r="J17">
        <v>0</v>
      </c>
      <c r="K17">
        <v>0</v>
      </c>
      <c r="L17">
        <v>0</v>
      </c>
      <c r="M17">
        <v>0.08</v>
      </c>
      <c r="N17">
        <v>0</v>
      </c>
      <c r="O17">
        <v>0</v>
      </c>
      <c r="P17">
        <v>0</v>
      </c>
      <c r="Q17">
        <v>0</v>
      </c>
      <c r="R17">
        <v>0</v>
      </c>
      <c r="S17" s="2">
        <f t="shared" si="4"/>
        <v>5.44</v>
      </c>
      <c r="T17">
        <v>107.86</v>
      </c>
      <c r="U17" s="43">
        <f t="shared" si="5"/>
        <v>5.0435750046356392E-2</v>
      </c>
    </row>
    <row r="18" spans="1:21" ht="50" customHeight="1" x14ac:dyDescent="0.2">
      <c r="A18" t="s">
        <v>14</v>
      </c>
      <c r="B18" s="5" t="s">
        <v>17</v>
      </c>
      <c r="C18" s="5" t="s">
        <v>57</v>
      </c>
      <c r="D18" s="5" t="s">
        <v>19</v>
      </c>
      <c r="G18">
        <v>0</v>
      </c>
      <c r="H18">
        <v>1</v>
      </c>
      <c r="I18">
        <v>10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2">
        <f t="shared" si="4"/>
        <v>11</v>
      </c>
      <c r="T18">
        <v>149.84</v>
      </c>
      <c r="U18" s="43">
        <f t="shared" si="5"/>
        <v>7.341163908168713E-2</v>
      </c>
    </row>
    <row r="19" spans="1:21" ht="50" customHeight="1" x14ac:dyDescent="0.2">
      <c r="A19" t="s">
        <v>14</v>
      </c>
      <c r="B19" s="5" t="s">
        <v>17</v>
      </c>
      <c r="C19" s="5" t="s">
        <v>57</v>
      </c>
      <c r="D19" s="5" t="s">
        <v>144</v>
      </c>
      <c r="G19">
        <v>0</v>
      </c>
      <c r="H19">
        <v>0</v>
      </c>
      <c r="I19">
        <v>0</v>
      </c>
      <c r="J19">
        <v>0</v>
      </c>
      <c r="K19">
        <v>0</v>
      </c>
      <c r="L19">
        <v>3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2">
        <f t="shared" si="4"/>
        <v>3</v>
      </c>
      <c r="T19">
        <v>67</v>
      </c>
      <c r="U19" s="43">
        <f t="shared" si="5"/>
        <v>4.4776119402985072E-2</v>
      </c>
    </row>
    <row r="20" spans="1:21" ht="50" customHeight="1" x14ac:dyDescent="0.2">
      <c r="A20" t="s">
        <v>14</v>
      </c>
      <c r="B20" s="5" t="s">
        <v>17</v>
      </c>
      <c r="C20" s="5" t="s">
        <v>140</v>
      </c>
      <c r="D20" s="5" t="s">
        <v>85</v>
      </c>
      <c r="E20" s="5" t="s">
        <v>115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2">
        <f t="shared" si="4"/>
        <v>0</v>
      </c>
      <c r="T20">
        <v>73</v>
      </c>
      <c r="U20" s="43">
        <f t="shared" si="5"/>
        <v>0</v>
      </c>
    </row>
    <row r="21" spans="1:21" ht="50" customHeight="1" x14ac:dyDescent="0.2">
      <c r="A21" t="s">
        <v>14</v>
      </c>
      <c r="B21" s="5" t="s">
        <v>17</v>
      </c>
      <c r="C21" s="5" t="s">
        <v>140</v>
      </c>
      <c r="D21" s="5" t="s">
        <v>86</v>
      </c>
      <c r="G21">
        <v>0</v>
      </c>
      <c r="H21">
        <v>0</v>
      </c>
      <c r="I21">
        <v>0</v>
      </c>
      <c r="J21">
        <v>0</v>
      </c>
      <c r="K21">
        <v>3.9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2">
        <f t="shared" si="4"/>
        <v>3.9</v>
      </c>
      <c r="T21">
        <v>68.22</v>
      </c>
      <c r="U21" s="43">
        <f t="shared" si="5"/>
        <v>5.7167985927880388E-2</v>
      </c>
    </row>
    <row r="22" spans="1:21" ht="50" customHeight="1" x14ac:dyDescent="0.2">
      <c r="A22" t="s">
        <v>14</v>
      </c>
      <c r="B22" s="5" t="s">
        <v>17</v>
      </c>
      <c r="C22" s="5" t="s">
        <v>140</v>
      </c>
      <c r="D22" s="5" t="s">
        <v>77</v>
      </c>
      <c r="G22">
        <v>0</v>
      </c>
      <c r="H22">
        <v>0</v>
      </c>
      <c r="I22">
        <v>3.06</v>
      </c>
      <c r="J22">
        <v>0</v>
      </c>
      <c r="K22">
        <v>0</v>
      </c>
      <c r="L22">
        <v>0.46</v>
      </c>
      <c r="M22">
        <v>0.77</v>
      </c>
      <c r="N22">
        <v>0</v>
      </c>
      <c r="O22">
        <v>0</v>
      </c>
      <c r="P22">
        <v>0</v>
      </c>
      <c r="Q22">
        <v>0</v>
      </c>
      <c r="R22">
        <v>0</v>
      </c>
      <c r="S22" s="2">
        <f t="shared" si="4"/>
        <v>4.29</v>
      </c>
      <c r="T22">
        <v>215.37</v>
      </c>
      <c r="U22" s="43">
        <f t="shared" si="5"/>
        <v>1.9919208803454519E-2</v>
      </c>
    </row>
    <row r="23" spans="1:21" ht="50" customHeight="1" x14ac:dyDescent="0.2">
      <c r="A23" t="s">
        <v>14</v>
      </c>
      <c r="B23" s="5" t="s">
        <v>17</v>
      </c>
      <c r="C23" s="5" t="s">
        <v>57</v>
      </c>
      <c r="D23" s="5" t="s">
        <v>87</v>
      </c>
      <c r="E23" s="5" t="s">
        <v>116</v>
      </c>
      <c r="F23" s="5" t="s">
        <v>62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 s="2">
        <f t="shared" si="4"/>
        <v>1</v>
      </c>
      <c r="T23">
        <v>30.2</v>
      </c>
      <c r="U23" s="43">
        <f t="shared" si="5"/>
        <v>3.3112582781456956E-2</v>
      </c>
    </row>
    <row r="24" spans="1:21" ht="50" customHeight="1" x14ac:dyDescent="0.2">
      <c r="A24" t="s">
        <v>14</v>
      </c>
      <c r="B24" s="5" t="s">
        <v>17</v>
      </c>
      <c r="C24" s="5" t="s">
        <v>140</v>
      </c>
      <c r="D24" s="5" t="s">
        <v>61</v>
      </c>
      <c r="G24">
        <v>2.56</v>
      </c>
      <c r="H24">
        <v>2.4900000000000002</v>
      </c>
      <c r="I24">
        <v>4.5999999999999996</v>
      </c>
      <c r="J24">
        <v>0</v>
      </c>
      <c r="K24">
        <v>10.88</v>
      </c>
      <c r="L24">
        <v>3.98</v>
      </c>
      <c r="M24">
        <v>2.72</v>
      </c>
      <c r="N24">
        <v>0</v>
      </c>
      <c r="O24">
        <v>0</v>
      </c>
      <c r="P24">
        <v>0</v>
      </c>
      <c r="Q24">
        <v>0</v>
      </c>
      <c r="R24">
        <v>0</v>
      </c>
      <c r="S24" s="2">
        <f t="shared" si="4"/>
        <v>27.23</v>
      </c>
      <c r="T24">
        <v>288.02</v>
      </c>
      <c r="U24" s="43">
        <f t="shared" si="5"/>
        <v>9.4542045691271448E-2</v>
      </c>
    </row>
    <row r="25" spans="1:21" ht="50" customHeight="1" x14ac:dyDescent="0.2">
      <c r="A25" t="s">
        <v>14</v>
      </c>
      <c r="B25" s="5" t="s">
        <v>17</v>
      </c>
      <c r="C25" s="5" t="s">
        <v>140</v>
      </c>
      <c r="D25" s="5" t="s">
        <v>75</v>
      </c>
      <c r="E25" s="5" t="s">
        <v>166</v>
      </c>
      <c r="F25" s="5" t="s">
        <v>162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2">
        <f t="shared" si="4"/>
        <v>0</v>
      </c>
      <c r="T25">
        <v>270.06</v>
      </c>
      <c r="U25" s="43">
        <f t="shared" si="5"/>
        <v>0</v>
      </c>
    </row>
    <row r="26" spans="1:21" ht="50" customHeight="1" x14ac:dyDescent="0.2">
      <c r="A26" t="s">
        <v>14</v>
      </c>
      <c r="B26" s="5" t="s">
        <v>17</v>
      </c>
      <c r="C26" s="5" t="s">
        <v>140</v>
      </c>
      <c r="D26" s="5" t="s">
        <v>40</v>
      </c>
      <c r="G26">
        <v>0</v>
      </c>
      <c r="H26">
        <v>1</v>
      </c>
      <c r="I26">
        <v>3.7</v>
      </c>
      <c r="J26">
        <v>0</v>
      </c>
      <c r="K26">
        <v>16.3</v>
      </c>
      <c r="L26">
        <v>3.73</v>
      </c>
      <c r="M26">
        <v>1.48</v>
      </c>
      <c r="N26">
        <v>0</v>
      </c>
      <c r="O26">
        <v>0</v>
      </c>
      <c r="P26">
        <v>0</v>
      </c>
      <c r="Q26">
        <v>0</v>
      </c>
      <c r="R26">
        <v>0</v>
      </c>
      <c r="S26" s="2">
        <f t="shared" si="4"/>
        <v>26.21</v>
      </c>
      <c r="T26">
        <v>165.48</v>
      </c>
      <c r="U26" s="43">
        <f t="shared" si="5"/>
        <v>0.15838772057046172</v>
      </c>
    </row>
    <row r="27" spans="1:21" ht="50" customHeight="1" x14ac:dyDescent="0.2">
      <c r="A27" t="s">
        <v>14</v>
      </c>
      <c r="B27" s="5" t="s">
        <v>17</v>
      </c>
      <c r="C27" s="5" t="s">
        <v>140</v>
      </c>
      <c r="D27" s="5" t="s">
        <v>41</v>
      </c>
      <c r="F27" s="5" t="s">
        <v>137</v>
      </c>
      <c r="G27">
        <v>0</v>
      </c>
      <c r="H27">
        <v>1</v>
      </c>
      <c r="I27">
        <v>0</v>
      </c>
      <c r="J27">
        <v>0</v>
      </c>
      <c r="K27">
        <v>5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f t="shared" si="4"/>
        <v>8</v>
      </c>
      <c r="T27">
        <v>134.31</v>
      </c>
      <c r="U27" s="43">
        <f t="shared" si="5"/>
        <v>5.9563695927332287E-2</v>
      </c>
    </row>
    <row r="28" spans="1:21" ht="50" customHeight="1" x14ac:dyDescent="0.2">
      <c r="A28" t="s">
        <v>14</v>
      </c>
      <c r="B28" s="5" t="s">
        <v>17</v>
      </c>
      <c r="C28" s="5" t="s">
        <v>140</v>
      </c>
      <c r="D28" s="5" t="s">
        <v>88</v>
      </c>
      <c r="F28" s="5" t="s">
        <v>125</v>
      </c>
      <c r="G28">
        <v>0</v>
      </c>
      <c r="H28">
        <v>0.47</v>
      </c>
      <c r="I28">
        <v>0</v>
      </c>
      <c r="J28">
        <v>0</v>
      </c>
      <c r="K28">
        <v>0</v>
      </c>
      <c r="L28">
        <v>0.4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2">
        <f t="shared" si="4"/>
        <v>0.87</v>
      </c>
      <c r="T28">
        <v>93.29</v>
      </c>
      <c r="U28" s="43">
        <f t="shared" si="5"/>
        <v>9.3257583878229178E-3</v>
      </c>
    </row>
    <row r="29" spans="1:21" ht="50" customHeight="1" x14ac:dyDescent="0.2">
      <c r="A29" t="s">
        <v>14</v>
      </c>
      <c r="B29" s="5" t="s">
        <v>17</v>
      </c>
      <c r="C29" s="5" t="s">
        <v>140</v>
      </c>
      <c r="D29" s="5" t="s">
        <v>89</v>
      </c>
      <c r="F29" s="5" t="s">
        <v>126</v>
      </c>
      <c r="G29">
        <v>0</v>
      </c>
      <c r="H29">
        <v>2.98</v>
      </c>
      <c r="I29">
        <v>9</v>
      </c>
      <c r="J29">
        <v>0</v>
      </c>
      <c r="K29">
        <v>8.77</v>
      </c>
      <c r="L29">
        <v>2.39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2">
        <f t="shared" si="4"/>
        <v>23.14</v>
      </c>
      <c r="T29">
        <v>238.6</v>
      </c>
      <c r="U29" s="43">
        <f t="shared" si="5"/>
        <v>9.6982397317686514E-2</v>
      </c>
    </row>
    <row r="30" spans="1:21" ht="50" customHeight="1" x14ac:dyDescent="0.2">
      <c r="A30" t="s">
        <v>14</v>
      </c>
      <c r="B30" s="5" t="s">
        <v>17</v>
      </c>
      <c r="C30" s="5" t="s">
        <v>140</v>
      </c>
      <c r="D30" s="5" t="s">
        <v>148</v>
      </c>
      <c r="F30" s="5" t="s">
        <v>158</v>
      </c>
      <c r="G30">
        <v>0</v>
      </c>
      <c r="H30">
        <v>4.4000000000000004</v>
      </c>
      <c r="I30">
        <v>4</v>
      </c>
      <c r="J30">
        <v>0</v>
      </c>
      <c r="K30">
        <v>5.5</v>
      </c>
      <c r="L30">
        <v>8.5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 s="2">
        <f t="shared" si="4"/>
        <v>23.4</v>
      </c>
      <c r="T30">
        <v>183.9</v>
      </c>
      <c r="U30" s="43">
        <f t="shared" si="5"/>
        <v>0.12724306688417616</v>
      </c>
    </row>
    <row r="31" spans="1:21" ht="50" customHeight="1" x14ac:dyDescent="0.2">
      <c r="A31" t="s">
        <v>14</v>
      </c>
      <c r="B31" s="5" t="s">
        <v>17</v>
      </c>
      <c r="C31" s="5" t="s">
        <v>140</v>
      </c>
      <c r="D31" s="5" t="s">
        <v>90</v>
      </c>
      <c r="G31">
        <v>0</v>
      </c>
      <c r="H31">
        <v>0</v>
      </c>
      <c r="I31">
        <v>4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2">
        <f t="shared" si="4"/>
        <v>5</v>
      </c>
      <c r="T31">
        <v>94.55</v>
      </c>
      <c r="U31" s="43">
        <f t="shared" si="5"/>
        <v>5.2882072977260712E-2</v>
      </c>
    </row>
    <row r="32" spans="1:21" ht="50" customHeight="1" x14ac:dyDescent="0.2">
      <c r="A32" t="s">
        <v>14</v>
      </c>
      <c r="B32" s="5" t="s">
        <v>17</v>
      </c>
      <c r="C32" s="5" t="s">
        <v>140</v>
      </c>
      <c r="D32" s="5" t="s">
        <v>91</v>
      </c>
      <c r="E32" s="5" t="s">
        <v>117</v>
      </c>
      <c r="F32" s="5" t="s">
        <v>48</v>
      </c>
      <c r="G32">
        <v>0</v>
      </c>
      <c r="H32">
        <v>0</v>
      </c>
      <c r="I32">
        <v>5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2">
        <f t="shared" si="4"/>
        <v>7</v>
      </c>
      <c r="T32">
        <v>68.930000000000007</v>
      </c>
      <c r="U32" s="43">
        <f t="shared" si="5"/>
        <v>0.10155229943420861</v>
      </c>
    </row>
    <row r="33" spans="1:21" ht="50" customHeight="1" x14ac:dyDescent="0.2">
      <c r="A33" t="s">
        <v>14</v>
      </c>
      <c r="B33" s="5" t="s">
        <v>17</v>
      </c>
      <c r="C33" s="5" t="s">
        <v>134</v>
      </c>
      <c r="D33" s="5" t="s">
        <v>20</v>
      </c>
      <c r="F33" s="5" t="s">
        <v>122</v>
      </c>
      <c r="G33">
        <v>0</v>
      </c>
      <c r="H33">
        <v>0</v>
      </c>
      <c r="I33">
        <v>0</v>
      </c>
      <c r="J33">
        <v>0</v>
      </c>
      <c r="K33">
        <v>0</v>
      </c>
      <c r="L33">
        <v>13.45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2">
        <f t="shared" si="4"/>
        <v>13.45</v>
      </c>
      <c r="T33">
        <v>239.56288000000001</v>
      </c>
      <c r="U33" s="43">
        <f t="shared" si="5"/>
        <v>5.6143923465939292E-2</v>
      </c>
    </row>
    <row r="34" spans="1:21" ht="50" customHeight="1" x14ac:dyDescent="0.2">
      <c r="A34" t="s">
        <v>14</v>
      </c>
      <c r="B34" s="5" t="s">
        <v>17</v>
      </c>
      <c r="C34" s="5" t="s">
        <v>57</v>
      </c>
      <c r="D34" s="5" t="s">
        <v>92</v>
      </c>
      <c r="G34">
        <v>0</v>
      </c>
      <c r="H34">
        <v>0</v>
      </c>
      <c r="I34">
        <v>2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 s="2">
        <f t="shared" si="4"/>
        <v>4</v>
      </c>
      <c r="T34">
        <v>93.25</v>
      </c>
      <c r="U34" s="43">
        <f t="shared" si="5"/>
        <v>4.2895442359249331E-2</v>
      </c>
    </row>
    <row r="35" spans="1:21" ht="50" customHeight="1" x14ac:dyDescent="0.2">
      <c r="A35" t="s">
        <v>14</v>
      </c>
      <c r="B35" s="5" t="s">
        <v>17</v>
      </c>
      <c r="C35" s="5" t="s">
        <v>140</v>
      </c>
      <c r="D35" s="5" t="s">
        <v>93</v>
      </c>
      <c r="F35" s="5" t="s">
        <v>127</v>
      </c>
      <c r="G35">
        <v>0</v>
      </c>
      <c r="H35">
        <v>1.2</v>
      </c>
      <c r="I35">
        <v>0</v>
      </c>
      <c r="J35">
        <v>0</v>
      </c>
      <c r="K35">
        <v>5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2">
        <f t="shared" si="4"/>
        <v>7.2</v>
      </c>
      <c r="T35">
        <v>87.24</v>
      </c>
      <c r="U35" s="43">
        <f t="shared" si="5"/>
        <v>8.2530949105914728E-2</v>
      </c>
    </row>
    <row r="36" spans="1:21" ht="50" customHeight="1" x14ac:dyDescent="0.2">
      <c r="A36" t="s">
        <v>14</v>
      </c>
      <c r="B36" s="5" t="s">
        <v>17</v>
      </c>
      <c r="C36" s="5" t="s">
        <v>140</v>
      </c>
      <c r="D36" s="5" t="s">
        <v>94</v>
      </c>
      <c r="F36" s="5" t="s">
        <v>128</v>
      </c>
      <c r="G36">
        <v>0</v>
      </c>
      <c r="H36">
        <v>0</v>
      </c>
      <c r="I36">
        <v>9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2">
        <f t="shared" si="4"/>
        <v>11</v>
      </c>
      <c r="T36">
        <v>118.9</v>
      </c>
      <c r="U36" s="43">
        <f t="shared" si="5"/>
        <v>9.2514718250630776E-2</v>
      </c>
    </row>
    <row r="37" spans="1:21" ht="50" customHeight="1" x14ac:dyDescent="0.2">
      <c r="A37" t="s">
        <v>14</v>
      </c>
      <c r="B37" s="5" t="s">
        <v>17</v>
      </c>
      <c r="C37" s="5" t="s">
        <v>95</v>
      </c>
      <c r="D37" s="5" t="s">
        <v>63</v>
      </c>
      <c r="F37" s="5" t="s">
        <v>50</v>
      </c>
      <c r="G37">
        <v>0</v>
      </c>
      <c r="H37">
        <v>0</v>
      </c>
      <c r="I37">
        <v>7.37</v>
      </c>
      <c r="J37">
        <v>0</v>
      </c>
      <c r="K37">
        <v>3.7</v>
      </c>
      <c r="L37">
        <v>0</v>
      </c>
      <c r="M37">
        <v>2.1</v>
      </c>
      <c r="N37">
        <v>0.9</v>
      </c>
      <c r="O37">
        <v>0</v>
      </c>
      <c r="P37">
        <v>0</v>
      </c>
      <c r="Q37">
        <v>0</v>
      </c>
      <c r="R37">
        <v>0</v>
      </c>
      <c r="S37" s="2">
        <f t="shared" si="4"/>
        <v>14.07</v>
      </c>
      <c r="T37">
        <v>170.85</v>
      </c>
      <c r="U37" s="43">
        <f t="shared" si="5"/>
        <v>8.2352941176470587E-2</v>
      </c>
    </row>
    <row r="38" spans="1:21" ht="50" customHeight="1" x14ac:dyDescent="0.2">
      <c r="A38" t="s">
        <v>14</v>
      </c>
      <c r="B38" s="5" t="s">
        <v>17</v>
      </c>
      <c r="C38" s="5" t="s">
        <v>140</v>
      </c>
      <c r="D38" s="5" t="s">
        <v>76</v>
      </c>
      <c r="G38">
        <v>0</v>
      </c>
      <c r="H38">
        <v>0</v>
      </c>
      <c r="I38">
        <v>0</v>
      </c>
      <c r="J38">
        <v>0</v>
      </c>
      <c r="K38">
        <v>3.74</v>
      </c>
      <c r="L38">
        <v>2.2400000000000002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2">
        <f t="shared" si="4"/>
        <v>5.98</v>
      </c>
      <c r="T38">
        <v>123.58</v>
      </c>
      <c r="U38" s="43">
        <f t="shared" si="5"/>
        <v>4.838970707234181E-2</v>
      </c>
    </row>
    <row r="39" spans="1:21" ht="50" customHeight="1" x14ac:dyDescent="0.2">
      <c r="A39" t="s">
        <v>14</v>
      </c>
      <c r="B39" s="5" t="s">
        <v>17</v>
      </c>
      <c r="C39" s="5" t="s">
        <v>140</v>
      </c>
      <c r="D39" s="5" t="s">
        <v>64</v>
      </c>
      <c r="F39" s="5" t="s">
        <v>159</v>
      </c>
      <c r="G39">
        <v>0</v>
      </c>
      <c r="H39">
        <v>0</v>
      </c>
      <c r="I39">
        <v>8</v>
      </c>
      <c r="J39">
        <v>0</v>
      </c>
      <c r="K39">
        <v>0</v>
      </c>
      <c r="L39">
        <v>2</v>
      </c>
      <c r="M39">
        <v>0.2</v>
      </c>
      <c r="N39">
        <v>0</v>
      </c>
      <c r="O39">
        <v>0</v>
      </c>
      <c r="P39">
        <v>0</v>
      </c>
      <c r="Q39">
        <v>0</v>
      </c>
      <c r="R39">
        <v>0</v>
      </c>
      <c r="S39" s="2">
        <f t="shared" si="4"/>
        <v>10.199999999999999</v>
      </c>
      <c r="T39">
        <v>79.69</v>
      </c>
      <c r="U39" s="43">
        <f t="shared" si="5"/>
        <v>0.12799598443970384</v>
      </c>
    </row>
    <row r="40" spans="1:21" ht="50" customHeight="1" x14ac:dyDescent="0.2">
      <c r="A40" t="s">
        <v>14</v>
      </c>
      <c r="B40" s="5" t="s">
        <v>17</v>
      </c>
      <c r="C40" s="5" t="s">
        <v>57</v>
      </c>
      <c r="D40" s="5" t="s">
        <v>96</v>
      </c>
      <c r="E40" s="5" t="s">
        <v>118</v>
      </c>
      <c r="F40" s="5" t="s">
        <v>129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2">
        <f t="shared" si="4"/>
        <v>1</v>
      </c>
      <c r="T40">
        <v>7.4</v>
      </c>
      <c r="U40" s="43">
        <f t="shared" si="5"/>
        <v>0.13513513513513511</v>
      </c>
    </row>
    <row r="41" spans="1:21" ht="50" customHeight="1" x14ac:dyDescent="0.2">
      <c r="A41" t="s">
        <v>14</v>
      </c>
      <c r="B41" s="5" t="s">
        <v>17</v>
      </c>
      <c r="C41" s="5" t="s">
        <v>57</v>
      </c>
      <c r="D41" s="5" t="s">
        <v>65</v>
      </c>
      <c r="F41" s="5" t="s">
        <v>68</v>
      </c>
      <c r="G41">
        <v>0</v>
      </c>
      <c r="H41">
        <v>0</v>
      </c>
      <c r="I41">
        <v>0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2">
        <f t="shared" si="4"/>
        <v>2</v>
      </c>
      <c r="T41">
        <v>51.3</v>
      </c>
      <c r="U41" s="43">
        <f t="shared" si="5"/>
        <v>3.8986354775828465E-2</v>
      </c>
    </row>
    <row r="42" spans="1:21" ht="50" customHeight="1" x14ac:dyDescent="0.2">
      <c r="A42" t="s">
        <v>14</v>
      </c>
      <c r="B42" s="5" t="s">
        <v>17</v>
      </c>
      <c r="C42" s="5" t="s">
        <v>140</v>
      </c>
      <c r="D42" s="5" t="s">
        <v>97</v>
      </c>
      <c r="G42">
        <v>0</v>
      </c>
      <c r="H42">
        <v>0.64</v>
      </c>
      <c r="I42">
        <v>0</v>
      </c>
      <c r="J42">
        <v>0</v>
      </c>
      <c r="K42">
        <v>3.43</v>
      </c>
      <c r="L42">
        <v>11.05</v>
      </c>
      <c r="M42">
        <v>0</v>
      </c>
      <c r="N42">
        <v>0.4</v>
      </c>
      <c r="O42">
        <v>0.5</v>
      </c>
      <c r="P42">
        <v>0</v>
      </c>
      <c r="Q42">
        <v>0</v>
      </c>
      <c r="R42">
        <v>0</v>
      </c>
      <c r="S42" s="2">
        <f t="shared" si="4"/>
        <v>16.020000000000003</v>
      </c>
      <c r="T42">
        <v>183.63</v>
      </c>
      <c r="U42" s="43">
        <f t="shared" si="5"/>
        <v>8.7240646953112261E-2</v>
      </c>
    </row>
    <row r="43" spans="1:21" ht="50" customHeight="1" x14ac:dyDescent="0.2">
      <c r="A43" t="s">
        <v>14</v>
      </c>
      <c r="B43" s="5" t="s">
        <v>17</v>
      </c>
      <c r="D43" s="5" t="s">
        <v>149</v>
      </c>
      <c r="F43" s="5" t="s">
        <v>160</v>
      </c>
      <c r="G43">
        <v>0</v>
      </c>
      <c r="H43">
        <v>0</v>
      </c>
      <c r="I43">
        <v>2</v>
      </c>
      <c r="J43">
        <v>0</v>
      </c>
      <c r="K43">
        <v>3</v>
      </c>
      <c r="L43">
        <v>0.7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2">
        <f t="shared" si="4"/>
        <v>5.7</v>
      </c>
      <c r="T43">
        <v>50.44</v>
      </c>
      <c r="U43" s="43">
        <f t="shared" si="5"/>
        <v>0.11300555114988106</v>
      </c>
    </row>
    <row r="44" spans="1:21" ht="50" customHeight="1" x14ac:dyDescent="0.2">
      <c r="A44" t="s">
        <v>14</v>
      </c>
      <c r="B44" s="5" t="s">
        <v>17</v>
      </c>
      <c r="C44" s="5" t="s">
        <v>140</v>
      </c>
      <c r="D44" s="5" t="s">
        <v>42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2">
        <f t="shared" si="4"/>
        <v>0</v>
      </c>
      <c r="T44">
        <v>130.88999999999999</v>
      </c>
      <c r="U44" s="43">
        <f t="shared" si="5"/>
        <v>0</v>
      </c>
    </row>
    <row r="45" spans="1:21" ht="50" customHeight="1" x14ac:dyDescent="0.2">
      <c r="A45" t="s">
        <v>14</v>
      </c>
      <c r="B45" s="5" t="s">
        <v>17</v>
      </c>
      <c r="C45" s="5" t="s">
        <v>57</v>
      </c>
      <c r="D45" s="5" t="s">
        <v>66</v>
      </c>
      <c r="F45" s="5" t="s">
        <v>49</v>
      </c>
      <c r="G45">
        <v>0</v>
      </c>
      <c r="H45">
        <v>0</v>
      </c>
      <c r="I45">
        <v>7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2">
        <f t="shared" si="4"/>
        <v>8</v>
      </c>
      <c r="T45">
        <v>57</v>
      </c>
      <c r="U45" s="43">
        <f t="shared" si="5"/>
        <v>0.14035087719298245</v>
      </c>
    </row>
    <row r="46" spans="1:21" ht="50" customHeight="1" x14ac:dyDescent="0.2">
      <c r="A46" t="s">
        <v>14</v>
      </c>
      <c r="B46" s="5" t="s">
        <v>17</v>
      </c>
      <c r="C46" s="5" t="s">
        <v>140</v>
      </c>
      <c r="D46" s="5" t="s">
        <v>98</v>
      </c>
      <c r="E46" s="5" t="s">
        <v>119</v>
      </c>
      <c r="F46" s="5" t="s">
        <v>130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2">
        <f t="shared" ref="S46:S72" si="6">SUM(G46:R46)</f>
        <v>0</v>
      </c>
      <c r="T46">
        <v>200.18</v>
      </c>
      <c r="U46" s="43">
        <f t="shared" ref="U46:U72" si="7">S46/T46</f>
        <v>0</v>
      </c>
    </row>
    <row r="47" spans="1:21" ht="50" customHeight="1" x14ac:dyDescent="0.2">
      <c r="A47" t="s">
        <v>14</v>
      </c>
      <c r="B47" s="5" t="s">
        <v>17</v>
      </c>
      <c r="C47" s="5" t="s">
        <v>140</v>
      </c>
      <c r="D47" s="5" t="s">
        <v>150</v>
      </c>
      <c r="F47" s="5" t="s">
        <v>50</v>
      </c>
      <c r="G47">
        <v>3</v>
      </c>
      <c r="H47">
        <v>2.25</v>
      </c>
      <c r="I47">
        <v>5.8</v>
      </c>
      <c r="J47">
        <v>0.26</v>
      </c>
      <c r="K47">
        <v>12.96</v>
      </c>
      <c r="L47">
        <v>8.3000000000000007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 s="2">
        <f t="shared" si="6"/>
        <v>33.570000000000007</v>
      </c>
      <c r="T47">
        <v>264.69</v>
      </c>
      <c r="U47" s="43">
        <f t="shared" si="7"/>
        <v>0.12682760965657944</v>
      </c>
    </row>
    <row r="48" spans="1:21" ht="50" customHeight="1" x14ac:dyDescent="0.2">
      <c r="A48" t="s">
        <v>14</v>
      </c>
      <c r="B48" s="5" t="s">
        <v>17</v>
      </c>
      <c r="C48" s="5" t="s">
        <v>136</v>
      </c>
      <c r="D48" s="5" t="s">
        <v>99</v>
      </c>
      <c r="F48" s="5" t="s">
        <v>161</v>
      </c>
      <c r="G48">
        <v>0</v>
      </c>
      <c r="H48">
        <v>0</v>
      </c>
      <c r="I48">
        <v>4</v>
      </c>
      <c r="J48">
        <v>0</v>
      </c>
      <c r="K48">
        <v>1.2</v>
      </c>
      <c r="L48">
        <v>1.87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2">
        <f t="shared" si="6"/>
        <v>7.07</v>
      </c>
      <c r="T48">
        <v>174.1</v>
      </c>
      <c r="U48" s="43">
        <f t="shared" si="7"/>
        <v>4.060884549109707E-2</v>
      </c>
    </row>
    <row r="49" spans="1:21" ht="50" customHeight="1" x14ac:dyDescent="0.2">
      <c r="A49" t="s">
        <v>14</v>
      </c>
      <c r="B49" s="5" t="s">
        <v>17</v>
      </c>
      <c r="C49" s="5" t="s">
        <v>140</v>
      </c>
      <c r="D49" s="5" t="s">
        <v>100</v>
      </c>
      <c r="G49">
        <v>0</v>
      </c>
      <c r="H49">
        <v>0</v>
      </c>
      <c r="I49">
        <v>1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2">
        <f t="shared" si="6"/>
        <v>3</v>
      </c>
      <c r="T49">
        <v>161.62</v>
      </c>
      <c r="U49" s="43">
        <f t="shared" si="7"/>
        <v>1.8562059151095159E-2</v>
      </c>
    </row>
    <row r="50" spans="1:21" ht="50" customHeight="1" x14ac:dyDescent="0.2">
      <c r="A50" t="s">
        <v>14</v>
      </c>
      <c r="B50" s="5" t="s">
        <v>17</v>
      </c>
      <c r="C50" s="5" t="s">
        <v>140</v>
      </c>
      <c r="D50" s="5" t="s">
        <v>101</v>
      </c>
      <c r="G50">
        <v>0</v>
      </c>
      <c r="H50">
        <v>0.2</v>
      </c>
      <c r="I50">
        <v>5.49</v>
      </c>
      <c r="J50">
        <v>0</v>
      </c>
      <c r="K50">
        <v>0</v>
      </c>
      <c r="L50">
        <v>0.68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2">
        <f t="shared" si="6"/>
        <v>6.37</v>
      </c>
      <c r="T50">
        <v>149.91999999999999</v>
      </c>
      <c r="U50" s="43">
        <f t="shared" si="7"/>
        <v>4.2489327641408753E-2</v>
      </c>
    </row>
    <row r="51" spans="1:21" ht="50" customHeight="1" x14ac:dyDescent="0.2">
      <c r="A51" t="s">
        <v>14</v>
      </c>
      <c r="B51" s="5" t="s">
        <v>17</v>
      </c>
      <c r="C51" s="5" t="s">
        <v>57</v>
      </c>
      <c r="D51" s="5" t="s">
        <v>102</v>
      </c>
      <c r="E51" s="5" t="s">
        <v>120</v>
      </c>
      <c r="F51" s="5" t="s">
        <v>62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 s="2">
        <f t="shared" si="6"/>
        <v>3</v>
      </c>
      <c r="T51">
        <v>15.11</v>
      </c>
      <c r="U51" s="43">
        <f t="shared" si="7"/>
        <v>0.19854401058901391</v>
      </c>
    </row>
    <row r="52" spans="1:21" ht="50" customHeight="1" x14ac:dyDescent="0.2">
      <c r="A52" t="s">
        <v>14</v>
      </c>
      <c r="B52" s="5" t="s">
        <v>17</v>
      </c>
      <c r="C52" s="5" t="s">
        <v>140</v>
      </c>
      <c r="D52" s="5" t="s">
        <v>151</v>
      </c>
      <c r="E52" s="5" t="s">
        <v>157</v>
      </c>
      <c r="F52" s="5" t="s">
        <v>162</v>
      </c>
      <c r="G52">
        <v>0</v>
      </c>
      <c r="H52">
        <v>0</v>
      </c>
      <c r="I52">
        <v>0</v>
      </c>
      <c r="J52">
        <v>0</v>
      </c>
      <c r="K52">
        <v>0</v>
      </c>
      <c r="L52">
        <v>2.88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 s="2">
        <f t="shared" si="6"/>
        <v>3.88</v>
      </c>
      <c r="T52">
        <v>121.78</v>
      </c>
      <c r="U52" s="43">
        <f t="shared" si="7"/>
        <v>3.1860732468385611E-2</v>
      </c>
    </row>
    <row r="53" spans="1:21" ht="50" customHeight="1" x14ac:dyDescent="0.2">
      <c r="A53" t="s">
        <v>14</v>
      </c>
      <c r="B53" s="5" t="s">
        <v>17</v>
      </c>
      <c r="C53" s="5" t="s">
        <v>57</v>
      </c>
      <c r="D53" s="5" t="s">
        <v>43</v>
      </c>
      <c r="F53" s="5" t="s">
        <v>131</v>
      </c>
      <c r="G53">
        <v>0</v>
      </c>
      <c r="H53">
        <v>0</v>
      </c>
      <c r="I53">
        <v>0</v>
      </c>
      <c r="J53">
        <v>0</v>
      </c>
      <c r="K53">
        <v>0</v>
      </c>
      <c r="L53">
        <v>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2">
        <f t="shared" si="6"/>
        <v>5</v>
      </c>
      <c r="T53">
        <v>116.92</v>
      </c>
      <c r="U53" s="43">
        <f t="shared" si="7"/>
        <v>4.2764283270612387E-2</v>
      </c>
    </row>
    <row r="54" spans="1:21" ht="50" customHeight="1" x14ac:dyDescent="0.2">
      <c r="A54" t="s">
        <v>14</v>
      </c>
      <c r="B54" s="5" t="s">
        <v>17</v>
      </c>
      <c r="C54" s="5" t="s">
        <v>135</v>
      </c>
      <c r="D54" s="5" t="s">
        <v>139</v>
      </c>
      <c r="G54">
        <v>0</v>
      </c>
      <c r="H54">
        <v>0</v>
      </c>
      <c r="I54">
        <v>0</v>
      </c>
      <c r="J54">
        <v>0</v>
      </c>
      <c r="K54">
        <v>2.04</v>
      </c>
      <c r="L54">
        <v>0.2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2">
        <f t="shared" si="6"/>
        <v>2.2400000000000002</v>
      </c>
      <c r="T54">
        <v>112.54</v>
      </c>
      <c r="U54" s="43">
        <f t="shared" si="7"/>
        <v>1.9904034121201352E-2</v>
      </c>
    </row>
    <row r="55" spans="1:21" ht="50" customHeight="1" x14ac:dyDescent="0.2">
      <c r="A55" t="s">
        <v>14</v>
      </c>
      <c r="B55" s="5" t="s">
        <v>17</v>
      </c>
      <c r="C55" s="5" t="s">
        <v>140</v>
      </c>
      <c r="D55" s="5" t="s">
        <v>18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2">
        <f t="shared" si="6"/>
        <v>0</v>
      </c>
      <c r="T55">
        <v>46.4</v>
      </c>
      <c r="U55" s="43">
        <f t="shared" si="7"/>
        <v>0</v>
      </c>
    </row>
    <row r="56" spans="1:21" ht="50" customHeight="1" x14ac:dyDescent="0.2">
      <c r="A56" t="s">
        <v>14</v>
      </c>
      <c r="B56" s="5" t="s">
        <v>37</v>
      </c>
      <c r="C56" s="5" t="s">
        <v>57</v>
      </c>
      <c r="D56" s="5" t="s">
        <v>78</v>
      </c>
      <c r="E56" s="5" t="s">
        <v>110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2">
        <f t="shared" si="6"/>
        <v>0</v>
      </c>
      <c r="T56">
        <v>25</v>
      </c>
      <c r="U56" s="43">
        <f t="shared" si="7"/>
        <v>0</v>
      </c>
    </row>
    <row r="57" spans="1:21" ht="50" customHeight="1" x14ac:dyDescent="0.2">
      <c r="A57" t="s">
        <v>14</v>
      </c>
      <c r="B57" s="5" t="s">
        <v>37</v>
      </c>
      <c r="C57" s="5" t="s">
        <v>57</v>
      </c>
      <c r="D57" s="5" t="s">
        <v>173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2">
        <f t="shared" si="6"/>
        <v>0</v>
      </c>
      <c r="T57">
        <v>1</v>
      </c>
      <c r="U57" s="43">
        <f t="shared" si="7"/>
        <v>0</v>
      </c>
    </row>
    <row r="58" spans="1:21" ht="50" customHeight="1" x14ac:dyDescent="0.2">
      <c r="A58" t="s">
        <v>14</v>
      </c>
      <c r="B58" s="5" t="s">
        <v>37</v>
      </c>
      <c r="D58" s="5" t="s">
        <v>79</v>
      </c>
      <c r="E58" s="5" t="s">
        <v>111</v>
      </c>
      <c r="F58" s="5" t="s">
        <v>163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2">
        <f t="shared" si="6"/>
        <v>0</v>
      </c>
      <c r="T58">
        <v>2</v>
      </c>
      <c r="U58" s="43">
        <f t="shared" si="7"/>
        <v>0</v>
      </c>
    </row>
    <row r="59" spans="1:21" ht="50" customHeight="1" x14ac:dyDescent="0.2">
      <c r="A59" t="s">
        <v>14</v>
      </c>
      <c r="B59" s="5" t="s">
        <v>37</v>
      </c>
      <c r="C59" s="5" t="s">
        <v>57</v>
      </c>
      <c r="D59" s="5" t="s">
        <v>165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 s="2">
        <f t="shared" si="6"/>
        <v>1</v>
      </c>
      <c r="T59">
        <v>3</v>
      </c>
      <c r="U59" s="43">
        <f t="shared" si="7"/>
        <v>0.33333333333333331</v>
      </c>
    </row>
    <row r="60" spans="1:21" ht="50" customHeight="1" x14ac:dyDescent="0.2">
      <c r="A60" t="s">
        <v>14</v>
      </c>
      <c r="B60" s="5" t="s">
        <v>37</v>
      </c>
      <c r="C60" s="5" t="s">
        <v>57</v>
      </c>
      <c r="D60" s="5" t="s">
        <v>80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2">
        <f t="shared" si="6"/>
        <v>0</v>
      </c>
      <c r="T60">
        <v>14</v>
      </c>
      <c r="U60" s="43">
        <f t="shared" si="7"/>
        <v>0</v>
      </c>
    </row>
    <row r="61" spans="1:21" ht="50" customHeight="1" x14ac:dyDescent="0.2">
      <c r="A61" t="s">
        <v>14</v>
      </c>
      <c r="B61" s="5" t="s">
        <v>37</v>
      </c>
      <c r="C61" s="5" t="s">
        <v>57</v>
      </c>
      <c r="D61" s="5" t="s">
        <v>81</v>
      </c>
      <c r="E61" s="5" t="s">
        <v>112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2">
        <f t="shared" si="6"/>
        <v>0</v>
      </c>
      <c r="T61">
        <v>5.8</v>
      </c>
      <c r="U61" s="43">
        <f t="shared" si="7"/>
        <v>0</v>
      </c>
    </row>
    <row r="62" spans="1:21" ht="50" customHeight="1" x14ac:dyDescent="0.2">
      <c r="A62" t="s">
        <v>14</v>
      </c>
      <c r="B62" s="5" t="s">
        <v>37</v>
      </c>
      <c r="C62" s="5" t="s">
        <v>57</v>
      </c>
      <c r="D62" s="5" t="s">
        <v>81</v>
      </c>
      <c r="E62" s="5" t="s">
        <v>113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2">
        <f t="shared" si="6"/>
        <v>1</v>
      </c>
      <c r="T62">
        <v>7</v>
      </c>
      <c r="U62" s="43">
        <f t="shared" si="7"/>
        <v>0.14285714285714285</v>
      </c>
    </row>
    <row r="63" spans="1:21" ht="50" customHeight="1" x14ac:dyDescent="0.2">
      <c r="A63" t="s">
        <v>14</v>
      </c>
      <c r="B63" s="5" t="s">
        <v>37</v>
      </c>
      <c r="C63" s="5" t="s">
        <v>140</v>
      </c>
      <c r="D63" s="5" t="s">
        <v>81</v>
      </c>
      <c r="E63" s="5" t="s">
        <v>155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0.7</v>
      </c>
      <c r="S63" s="2">
        <f t="shared" si="6"/>
        <v>0.7</v>
      </c>
      <c r="T63">
        <v>12.8</v>
      </c>
      <c r="U63" s="43">
        <f t="shared" si="7"/>
        <v>5.4687499999999993E-2</v>
      </c>
    </row>
    <row r="64" spans="1:21" ht="50" customHeight="1" x14ac:dyDescent="0.2">
      <c r="A64" t="s">
        <v>14</v>
      </c>
      <c r="B64" s="5" t="s">
        <v>37</v>
      </c>
      <c r="C64" s="5" t="s">
        <v>140</v>
      </c>
      <c r="D64" s="5" t="s">
        <v>82</v>
      </c>
      <c r="E64" s="5" t="s">
        <v>114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2">
        <f t="shared" si="6"/>
        <v>0</v>
      </c>
      <c r="T64">
        <v>8</v>
      </c>
      <c r="U64" s="43">
        <f t="shared" si="7"/>
        <v>0</v>
      </c>
    </row>
    <row r="65" spans="1:21" ht="50" customHeight="1" x14ac:dyDescent="0.2">
      <c r="A65" t="s">
        <v>14</v>
      </c>
      <c r="B65" s="5" t="s">
        <v>37</v>
      </c>
      <c r="C65" s="5" t="s">
        <v>140</v>
      </c>
      <c r="D65" s="5" t="s">
        <v>142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2">
        <f t="shared" si="6"/>
        <v>0</v>
      </c>
      <c r="T65">
        <v>21.9</v>
      </c>
      <c r="U65" s="43">
        <f t="shared" si="7"/>
        <v>0</v>
      </c>
    </row>
    <row r="66" spans="1:21" ht="50" customHeight="1" x14ac:dyDescent="0.2">
      <c r="A66" t="s">
        <v>15</v>
      </c>
      <c r="B66" s="5" t="s">
        <v>17</v>
      </c>
      <c r="C66" s="5" t="s">
        <v>140</v>
      </c>
      <c r="D66" s="5" t="s">
        <v>103</v>
      </c>
      <c r="F66" s="5" t="s">
        <v>132</v>
      </c>
      <c r="G66">
        <v>0</v>
      </c>
      <c r="H66">
        <v>0</v>
      </c>
      <c r="I66">
        <v>0</v>
      </c>
      <c r="J66">
        <v>0</v>
      </c>
      <c r="K66">
        <v>5</v>
      </c>
      <c r="L66">
        <v>7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2">
        <f t="shared" si="6"/>
        <v>12</v>
      </c>
      <c r="T66">
        <v>269.69</v>
      </c>
      <c r="U66" s="43">
        <f t="shared" si="7"/>
        <v>4.4495531907004338E-2</v>
      </c>
    </row>
    <row r="67" spans="1:21" ht="50" customHeight="1" x14ac:dyDescent="0.2">
      <c r="A67" t="s">
        <v>15</v>
      </c>
      <c r="B67" s="5" t="s">
        <v>17</v>
      </c>
      <c r="C67" s="5" t="s">
        <v>140</v>
      </c>
      <c r="D67" s="5" t="s">
        <v>104</v>
      </c>
      <c r="G67">
        <v>0</v>
      </c>
      <c r="H67">
        <v>0</v>
      </c>
      <c r="I67">
        <v>1</v>
      </c>
      <c r="J67">
        <v>0</v>
      </c>
      <c r="K67">
        <v>2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2">
        <f t="shared" si="6"/>
        <v>6</v>
      </c>
      <c r="T67">
        <v>118.54</v>
      </c>
      <c r="U67" s="43">
        <f t="shared" si="7"/>
        <v>5.0615825881558968E-2</v>
      </c>
    </row>
    <row r="68" spans="1:21" ht="50" customHeight="1" x14ac:dyDescent="0.2">
      <c r="A68" t="s">
        <v>15</v>
      </c>
      <c r="B68" s="5" t="s">
        <v>17</v>
      </c>
      <c r="C68" s="5" t="s">
        <v>140</v>
      </c>
      <c r="D68" s="5" t="s">
        <v>105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 s="2">
        <f t="shared" si="6"/>
        <v>3</v>
      </c>
      <c r="T68">
        <v>160.55000000000001</v>
      </c>
      <c r="U68" s="43">
        <f t="shared" si="7"/>
        <v>1.8685767673621925E-2</v>
      </c>
    </row>
    <row r="69" spans="1:21" ht="50" customHeight="1" x14ac:dyDescent="0.2">
      <c r="A69" t="s">
        <v>16</v>
      </c>
      <c r="B69" s="5" t="s">
        <v>17</v>
      </c>
      <c r="C69" s="5" t="s">
        <v>140</v>
      </c>
      <c r="D69" s="5" t="s">
        <v>44</v>
      </c>
      <c r="E69" s="5" t="s">
        <v>121</v>
      </c>
      <c r="G69">
        <v>0</v>
      </c>
      <c r="H69">
        <v>0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2">
        <f t="shared" si="6"/>
        <v>2</v>
      </c>
      <c r="T69">
        <v>58.5</v>
      </c>
      <c r="U69" s="43">
        <f t="shared" si="7"/>
        <v>3.4188034188034191E-2</v>
      </c>
    </row>
    <row r="70" spans="1:21" ht="50" customHeight="1" x14ac:dyDescent="0.2">
      <c r="A70" t="s">
        <v>16</v>
      </c>
      <c r="B70" s="5" t="s">
        <v>17</v>
      </c>
      <c r="C70" s="5" t="s">
        <v>140</v>
      </c>
      <c r="D70" s="5" t="s">
        <v>45</v>
      </c>
      <c r="G70">
        <v>0</v>
      </c>
      <c r="H70">
        <v>0</v>
      </c>
      <c r="I70">
        <v>1</v>
      </c>
      <c r="J70">
        <v>0</v>
      </c>
      <c r="K70">
        <v>1</v>
      </c>
      <c r="L70">
        <v>1.2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2">
        <f t="shared" si="6"/>
        <v>3.2</v>
      </c>
      <c r="T70">
        <v>146.4</v>
      </c>
      <c r="U70" s="43">
        <f t="shared" si="7"/>
        <v>2.185792349726776E-2</v>
      </c>
    </row>
    <row r="71" spans="1:21" ht="50" customHeight="1" x14ac:dyDescent="0.2">
      <c r="A71" t="s">
        <v>16</v>
      </c>
      <c r="B71" s="5" t="s">
        <v>17</v>
      </c>
      <c r="C71" s="5" t="s">
        <v>57</v>
      </c>
      <c r="D71" s="5" t="s">
        <v>106</v>
      </c>
      <c r="G71">
        <v>0</v>
      </c>
      <c r="H71">
        <v>0</v>
      </c>
      <c r="I71">
        <v>0</v>
      </c>
      <c r="J71">
        <v>1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2">
        <f t="shared" si="6"/>
        <v>3</v>
      </c>
      <c r="T71">
        <v>10.3</v>
      </c>
      <c r="U71" s="43">
        <f t="shared" si="7"/>
        <v>0.29126213592233008</v>
      </c>
    </row>
    <row r="72" spans="1:21" ht="50" customHeight="1" x14ac:dyDescent="0.2">
      <c r="A72" t="s">
        <v>107</v>
      </c>
      <c r="B72" s="5" t="s">
        <v>37</v>
      </c>
      <c r="C72" s="5" t="s">
        <v>108</v>
      </c>
      <c r="D72" s="5" t="s">
        <v>109</v>
      </c>
      <c r="G72">
        <v>0</v>
      </c>
      <c r="H72">
        <v>3</v>
      </c>
      <c r="I72">
        <v>30</v>
      </c>
      <c r="J72">
        <v>0</v>
      </c>
      <c r="K72">
        <v>30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2">
        <f t="shared" si="6"/>
        <v>63</v>
      </c>
      <c r="T72">
        <v>395.5</v>
      </c>
      <c r="U72" s="43">
        <f t="shared" si="7"/>
        <v>0.15929203539823009</v>
      </c>
    </row>
  </sheetData>
  <sortState xmlns:xlrd2="http://schemas.microsoft.com/office/spreadsheetml/2017/richdata2" ref="A14:U72">
    <sortCondition ref="A14:A72"/>
    <sortCondition ref="B14:B72"/>
    <sortCondition ref="D14:D72"/>
    <sortCondition ref="E14:E72"/>
  </sortState>
  <pageMargins left="0.7" right="0.7" top="0.75" bottom="0.75" header="0.3" footer="0.3"/>
  <pageSetup paperSize="9" orientation="portrait" horizontalDpi="0" verticalDpi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DA29-30C8-0341-97F1-18BAE7A97234}">
  <dimension ref="A1:E18"/>
  <sheetViews>
    <sheetView workbookViewId="0"/>
  </sheetViews>
  <sheetFormatPr baseColWidth="10" defaultRowHeight="16" x14ac:dyDescent="0.2"/>
  <cols>
    <col min="1" max="1" width="23.33203125" bestFit="1" customWidth="1"/>
    <col min="2" max="4" width="12.33203125" customWidth="1"/>
  </cols>
  <sheetData>
    <row r="1" spans="1:5" ht="26" x14ac:dyDescent="0.3">
      <c r="A1" s="30" t="s">
        <v>69</v>
      </c>
    </row>
    <row r="2" spans="1:5" ht="19" x14ac:dyDescent="0.25">
      <c r="A2" s="4" t="s">
        <v>176</v>
      </c>
    </row>
    <row r="4" spans="1:5" s="6" customFormat="1" ht="68" x14ac:dyDescent="0.2">
      <c r="A4" s="20" t="s">
        <v>30</v>
      </c>
      <c r="B4" s="28" t="s">
        <v>31</v>
      </c>
      <c r="C4" s="20" t="s">
        <v>36</v>
      </c>
      <c r="D4" s="20" t="s">
        <v>32</v>
      </c>
      <c r="E4" s="56" t="s">
        <v>178</v>
      </c>
    </row>
    <row r="5" spans="1:5" x14ac:dyDescent="0.2">
      <c r="A5" s="27">
        <v>3</v>
      </c>
      <c r="B5" s="33">
        <v>0</v>
      </c>
      <c r="C5" s="33">
        <v>1</v>
      </c>
      <c r="D5" s="33">
        <v>0</v>
      </c>
      <c r="E5" s="59">
        <f>SUM(B5:D5)</f>
        <v>1</v>
      </c>
    </row>
    <row r="6" spans="1:5" x14ac:dyDescent="0.2">
      <c r="A6" s="27">
        <v>4</v>
      </c>
      <c r="B6" s="33">
        <v>1</v>
      </c>
      <c r="C6" s="33">
        <v>6</v>
      </c>
      <c r="D6" s="33">
        <v>2</v>
      </c>
      <c r="E6" s="57">
        <f t="shared" ref="E6:E18" si="0">SUM(B6:D6)</f>
        <v>9</v>
      </c>
    </row>
    <row r="7" spans="1:5" x14ac:dyDescent="0.2">
      <c r="A7" s="27">
        <v>5</v>
      </c>
      <c r="B7" s="33">
        <v>0</v>
      </c>
      <c r="C7" s="33">
        <v>14</v>
      </c>
      <c r="D7" s="33">
        <v>8</v>
      </c>
      <c r="E7" s="57">
        <f t="shared" si="0"/>
        <v>22</v>
      </c>
    </row>
    <row r="8" spans="1:5" x14ac:dyDescent="0.2">
      <c r="A8" s="27" t="s">
        <v>47</v>
      </c>
      <c r="B8" s="33">
        <v>0</v>
      </c>
      <c r="C8" s="33">
        <v>1</v>
      </c>
      <c r="D8" s="33">
        <v>2</v>
      </c>
      <c r="E8" s="57">
        <f t="shared" si="0"/>
        <v>3</v>
      </c>
    </row>
    <row r="9" spans="1:5" x14ac:dyDescent="0.2">
      <c r="A9" s="27">
        <v>6</v>
      </c>
      <c r="B9" s="33">
        <v>6</v>
      </c>
      <c r="C9" s="33">
        <v>62</v>
      </c>
      <c r="D9" s="33">
        <v>69</v>
      </c>
      <c r="E9" s="57">
        <f t="shared" si="0"/>
        <v>137</v>
      </c>
    </row>
    <row r="10" spans="1:5" x14ac:dyDescent="0.2">
      <c r="A10" s="27">
        <v>7</v>
      </c>
      <c r="B10" s="33">
        <v>3</v>
      </c>
      <c r="C10" s="44">
        <v>25</v>
      </c>
      <c r="D10" s="33">
        <v>44</v>
      </c>
      <c r="E10" s="57">
        <f t="shared" si="0"/>
        <v>72</v>
      </c>
    </row>
    <row r="11" spans="1:5" x14ac:dyDescent="0.2">
      <c r="A11" s="27" t="s">
        <v>8</v>
      </c>
      <c r="B11" s="33">
        <v>0</v>
      </c>
      <c r="C11" s="33">
        <v>5</v>
      </c>
      <c r="D11" s="33">
        <v>0</v>
      </c>
      <c r="E11" s="57">
        <f t="shared" si="0"/>
        <v>5</v>
      </c>
    </row>
    <row r="12" spans="1:5" x14ac:dyDescent="0.2">
      <c r="A12" s="27" t="s">
        <v>9</v>
      </c>
      <c r="B12" s="33">
        <v>0</v>
      </c>
      <c r="C12" s="33">
        <v>1</v>
      </c>
      <c r="D12" s="33">
        <v>0</v>
      </c>
      <c r="E12" s="57">
        <f t="shared" si="0"/>
        <v>1</v>
      </c>
    </row>
    <row r="13" spans="1:5" x14ac:dyDescent="0.2">
      <c r="A13" s="27" t="s">
        <v>10</v>
      </c>
      <c r="B13" s="33">
        <v>0</v>
      </c>
      <c r="C13" s="33">
        <v>0</v>
      </c>
      <c r="D13" s="33">
        <v>0</v>
      </c>
      <c r="E13" s="57">
        <f t="shared" si="0"/>
        <v>0</v>
      </c>
    </row>
    <row r="14" spans="1:5" x14ac:dyDescent="0.2">
      <c r="A14" s="27" t="s">
        <v>11</v>
      </c>
      <c r="B14" s="33">
        <v>0</v>
      </c>
      <c r="C14" s="33">
        <v>0</v>
      </c>
      <c r="D14" s="33">
        <v>0</v>
      </c>
      <c r="E14" s="57">
        <f t="shared" si="0"/>
        <v>0</v>
      </c>
    </row>
    <row r="15" spans="1:5" x14ac:dyDescent="0.2">
      <c r="A15" s="27">
        <v>9</v>
      </c>
      <c r="B15" s="33">
        <v>0</v>
      </c>
      <c r="C15" s="33">
        <v>0</v>
      </c>
      <c r="D15" s="33">
        <v>0</v>
      </c>
      <c r="E15" s="57">
        <f t="shared" si="0"/>
        <v>0</v>
      </c>
    </row>
    <row r="16" spans="1:5" x14ac:dyDescent="0.2">
      <c r="A16" s="27" t="s">
        <v>74</v>
      </c>
      <c r="B16" s="33">
        <v>0</v>
      </c>
      <c r="C16" s="33">
        <v>0</v>
      </c>
      <c r="D16" s="33">
        <v>0</v>
      </c>
      <c r="E16" s="60">
        <f t="shared" si="0"/>
        <v>0</v>
      </c>
    </row>
    <row r="17" spans="1:5" s="2" customFormat="1" x14ac:dyDescent="0.2">
      <c r="A17" s="24" t="s">
        <v>51</v>
      </c>
      <c r="B17" s="24">
        <f>SUM(B5:B16)</f>
        <v>10</v>
      </c>
      <c r="C17" s="25">
        <f t="shared" ref="C17:D17" si="1">SUM(C5:C16)</f>
        <v>115</v>
      </c>
      <c r="D17" s="25">
        <f t="shared" si="1"/>
        <v>125</v>
      </c>
      <c r="E17" s="57">
        <f t="shared" si="0"/>
        <v>250</v>
      </c>
    </row>
    <row r="18" spans="1:5" s="2" customFormat="1" x14ac:dyDescent="0.2">
      <c r="A18" s="26" t="s">
        <v>33</v>
      </c>
      <c r="B18" s="45">
        <v>1.6944844531051428E-3</v>
      </c>
      <c r="C18" s="46">
        <v>1.9486571210709142E-2</v>
      </c>
      <c r="D18" s="46">
        <v>2.1181055663814286E-2</v>
      </c>
      <c r="E18" s="58">
        <f t="shared" si="0"/>
        <v>4.2362111327628571E-2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1966-B973-324C-80E6-2CCDD7F6D126}">
  <dimension ref="A1:C18"/>
  <sheetViews>
    <sheetView workbookViewId="0"/>
  </sheetViews>
  <sheetFormatPr baseColWidth="10" defaultRowHeight="16" x14ac:dyDescent="0.2"/>
  <cols>
    <col min="1" max="1" width="23.33203125" bestFit="1" customWidth="1"/>
    <col min="2" max="2" width="21.1640625" customWidth="1"/>
    <col min="3" max="3" width="23.1640625" customWidth="1"/>
  </cols>
  <sheetData>
    <row r="1" spans="1:3" ht="26" x14ac:dyDescent="0.3">
      <c r="A1" s="30" t="s">
        <v>69</v>
      </c>
    </row>
    <row r="2" spans="1:3" ht="19" x14ac:dyDescent="0.25">
      <c r="A2" s="48" t="s">
        <v>177</v>
      </c>
      <c r="B2" s="38"/>
      <c r="C2" s="38"/>
    </row>
    <row r="3" spans="1:3" x14ac:dyDescent="0.2">
      <c r="A3" s="38"/>
      <c r="B3" s="38"/>
      <c r="C3" s="38"/>
    </row>
    <row r="4" spans="1:3" s="6" customFormat="1" ht="85" x14ac:dyDescent="0.2">
      <c r="A4" s="51" t="s">
        <v>30</v>
      </c>
      <c r="B4" s="49" t="s">
        <v>174</v>
      </c>
      <c r="C4" s="50" t="s">
        <v>175</v>
      </c>
    </row>
    <row r="5" spans="1:3" x14ac:dyDescent="0.2">
      <c r="A5" s="52">
        <v>3</v>
      </c>
      <c r="B5" s="33">
        <v>1</v>
      </c>
      <c r="C5" s="33">
        <v>13</v>
      </c>
    </row>
    <row r="6" spans="1:3" x14ac:dyDescent="0.2">
      <c r="A6" s="52">
        <v>4</v>
      </c>
      <c r="B6" s="33">
        <v>7</v>
      </c>
      <c r="C6" s="33">
        <v>33</v>
      </c>
    </row>
    <row r="7" spans="1:3" x14ac:dyDescent="0.2">
      <c r="A7" s="52">
        <v>5</v>
      </c>
      <c r="B7" s="33">
        <v>2</v>
      </c>
      <c r="C7" s="33">
        <v>26</v>
      </c>
    </row>
    <row r="8" spans="1:3" x14ac:dyDescent="0.2">
      <c r="A8" s="52" t="s">
        <v>47</v>
      </c>
      <c r="B8" s="33">
        <v>0</v>
      </c>
      <c r="C8" s="33">
        <v>1</v>
      </c>
    </row>
    <row r="9" spans="1:3" x14ac:dyDescent="0.2">
      <c r="A9" s="52">
        <v>6</v>
      </c>
      <c r="B9" s="33">
        <v>28.4</v>
      </c>
      <c r="C9" s="33">
        <v>240.9</v>
      </c>
    </row>
    <row r="10" spans="1:3" x14ac:dyDescent="0.2">
      <c r="A10" s="52">
        <v>7</v>
      </c>
      <c r="B10" s="33">
        <v>34.6</v>
      </c>
      <c r="C10" s="33">
        <v>243</v>
      </c>
    </row>
    <row r="11" spans="1:3" x14ac:dyDescent="0.2">
      <c r="A11" s="52" t="s">
        <v>8</v>
      </c>
      <c r="B11" s="33">
        <v>10.6</v>
      </c>
      <c r="C11" s="33">
        <v>74.5</v>
      </c>
    </row>
    <row r="12" spans="1:3" x14ac:dyDescent="0.2">
      <c r="A12" s="52" t="s">
        <v>9</v>
      </c>
      <c r="B12" s="33">
        <v>2</v>
      </c>
      <c r="C12" s="33">
        <v>22</v>
      </c>
    </row>
    <row r="13" spans="1:3" x14ac:dyDescent="0.2">
      <c r="A13" s="52" t="s">
        <v>10</v>
      </c>
      <c r="B13" s="33">
        <v>2</v>
      </c>
      <c r="C13" s="33">
        <v>13</v>
      </c>
    </row>
    <row r="14" spans="1:3" x14ac:dyDescent="0.2">
      <c r="A14" s="52" t="s">
        <v>11</v>
      </c>
      <c r="B14" s="33">
        <v>0</v>
      </c>
      <c r="C14" s="33">
        <v>0</v>
      </c>
    </row>
    <row r="15" spans="1:3" x14ac:dyDescent="0.2">
      <c r="A15" s="52">
        <v>9</v>
      </c>
      <c r="B15" s="33">
        <v>0</v>
      </c>
      <c r="C15" s="33">
        <v>1</v>
      </c>
    </row>
    <row r="16" spans="1:3" x14ac:dyDescent="0.2">
      <c r="A16" s="52" t="s">
        <v>74</v>
      </c>
      <c r="B16" s="33">
        <v>0</v>
      </c>
      <c r="C16" s="33">
        <v>5</v>
      </c>
    </row>
    <row r="17" spans="1:3" s="2" customFormat="1" x14ac:dyDescent="0.2">
      <c r="A17" s="53" t="s">
        <v>51</v>
      </c>
      <c r="B17" s="53">
        <f>SUM(B5:B16)</f>
        <v>87.6</v>
      </c>
      <c r="C17" s="54">
        <f>SUM(C5:C16)</f>
        <v>672.4</v>
      </c>
    </row>
    <row r="18" spans="1:3" s="2" customFormat="1" x14ac:dyDescent="0.2">
      <c r="A18" s="55" t="s">
        <v>33</v>
      </c>
      <c r="B18" s="45">
        <v>1.4999999999999999E-2</v>
      </c>
      <c r="C18" s="47">
        <v>0.114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1. Establishment (Posts)</vt:lpstr>
      <vt:lpstr>2. Establishment (WTE)</vt:lpstr>
      <vt:lpstr>3. Vacancy rate</vt:lpstr>
      <vt:lpstr>4. 3-month vacancy rate</vt:lpstr>
      <vt:lpstr>5. Reasons for absence</vt:lpstr>
      <vt:lpstr>6. Upcoming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2018-08-06T14:14:51Z</dcterms:created>
  <dcterms:modified xsi:type="dcterms:W3CDTF">2021-04-22T09:28:58Z</dcterms:modified>
</cp:coreProperties>
</file>